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40" yWindow="195" windowWidth="20055" windowHeight="7590"/>
  </bookViews>
  <sheets>
    <sheet name="Nitrogen" sheetId="2" r:id="rId1"/>
  </sheets>
  <externalReferences>
    <externalReference r:id="rId2"/>
    <externalReference r:id="rId3"/>
  </externalReferences>
  <definedNames>
    <definedName name="A_Range">#REF!</definedName>
    <definedName name="AA_Range">#REF!</definedName>
    <definedName name="bif" localSheetId="0">'[1]Summer Budget 2'!$AN$1</definedName>
    <definedName name="bif">'[2]Summer Budget 2'!$AN$1</definedName>
    <definedName name="Billy">#REF!</definedName>
    <definedName name="D_Range">#REF!</definedName>
    <definedName name="Dates" localSheetId="0">[1]LookUp!$D$243:$D$607</definedName>
    <definedName name="Dates">[2]LookUp!$D$243:$D$607</definedName>
    <definedName name="Dates1" localSheetId="0">[1]LookUp!$D$243:$D$607</definedName>
    <definedName name="Dates1">[2]LookUp!$D$243:$D$607</definedName>
    <definedName name="DD_Range">#REF!</definedName>
    <definedName name="Density" localSheetId="0">[1]Sheet2!$O$5:$Q$5</definedName>
    <definedName name="Density">[2]Sheet2!$O$5:$Q$5</definedName>
    <definedName name="Digest" localSheetId="0">[1]Sheet2!$O$3:$S$3</definedName>
    <definedName name="Digest">[2]Sheet2!$O$3:$S$3</definedName>
    <definedName name="digpast" localSheetId="0">[1]Sheet2!$O$10:$S$10</definedName>
    <definedName name="digpast">[2]Sheet2!$O$10:$S$10</definedName>
    <definedName name="digpast2" localSheetId="0">[1]Sheet2!$O$10:$S$10</definedName>
    <definedName name="digpast2">[2]Sheet2!$O$10:$S$10</definedName>
    <definedName name="Fred">#REF!</definedName>
    <definedName name="G_Range">#REF!</definedName>
    <definedName name="GrainColumn">#REF!</definedName>
    <definedName name="grazman" localSheetId="0">[1]GCTables!$AC$15:$AC$16</definedName>
    <definedName name="grazman">[2]GCTables!$AC$15:$AC$16</definedName>
    <definedName name="jem" localSheetId="0">'[1]Summer Budget 2'!$AQ$1:$AQ$65536</definedName>
    <definedName name="jem">'[2]Summer Budget 2'!$AQ$1:$AQ$65536</definedName>
    <definedName name="jim" localSheetId="0">'[1]Summer Budget 2'!$AT$1:$AT$65536</definedName>
    <definedName name="jim">'[2]Summer Budget 2'!$AT$1:$AT$65536</definedName>
    <definedName name="landscape" localSheetId="0">[1]GCTables!$Z$15:$Z$17</definedName>
    <definedName name="landscape">[2]GCTables!$Z$15:$Z$17</definedName>
    <definedName name="mem" localSheetId="0">'[1]Summer Budget 2'!$AQ$1</definedName>
    <definedName name="mem">'[2]Summer Budget 2'!$AQ$1</definedName>
    <definedName name="Month">#REF!</definedName>
    <definedName name="NameList" localSheetId="0">'[1]Rotation Drafts'!$C$3:$V$3</definedName>
    <definedName name="NameList">'[2]Rotation Drafts'!$C$3:$V$3</definedName>
    <definedName name="NameList3" localSheetId="0">'[1]Rotation Drafts2'!$C$3:$V$3</definedName>
    <definedName name="NameList3">'[2]Rotation Drafts2'!$C$3:$V$3</definedName>
    <definedName name="PastAvail">#REF!</definedName>
    <definedName name="PastAvail2">#REF!</definedName>
    <definedName name="PastAvailable">#REF!</definedName>
    <definedName name="PastColumn">#REF!</definedName>
    <definedName name="pastdigesty" localSheetId="0">[1]Sheet2!$O$10:$T$10</definedName>
    <definedName name="pastdigesty">[2]Sheet2!$O$10:$T$10</definedName>
    <definedName name="PastHeight" localSheetId="0">[1]Sheet2!$O$4:$X$4</definedName>
    <definedName name="PastHeight">[2]Sheet2!$O$4:$X$4</definedName>
    <definedName name="PastQual">#REF!</definedName>
    <definedName name="PastStatus">#REF!</definedName>
    <definedName name="PastStatus2" localSheetId="0">[1]Sheet2!$O$7:$T$7</definedName>
    <definedName name="PastStatus2">[2]Sheet2!$O$7:$T$7</definedName>
    <definedName name="PastStatus3">[1]Sheet2!$R$7:$T$7</definedName>
    <definedName name="rainfall" localSheetId="0">[1]GCTables!$AA$24:$AD$24</definedName>
    <definedName name="rainfall">[2]GCTables!$AA$24:$AD$24</definedName>
    <definedName name="Rob" localSheetId="0">[1]Sheet2!$BB$1:$BB$65536</definedName>
    <definedName name="Rob">[2]Sheet2!$BB$1:$BB$65536</definedName>
    <definedName name="sally" localSheetId="0">'[1]Summer Budget 2'!$AT$1</definedName>
    <definedName name="sally">'[2]Summer Budget 2'!$AT$1</definedName>
    <definedName name="soiltype" localSheetId="0">[1]GCTables!$Y$8:$Y$11</definedName>
    <definedName name="soiltype">[2]GCTables!$Y$8:$Y$11</definedName>
    <definedName name="State">#REF!</definedName>
    <definedName name="Stock">#REF!</definedName>
    <definedName name="StockColumn" localSheetId="0">[1]Sheet2!$A$1:$A$65536</definedName>
    <definedName name="StockColumn">[2]Sheet2!$A$1:$A$65536</definedName>
    <definedName name="StockColumn2" localSheetId="0">[1]Sheet2!$F$1:$F$65536</definedName>
    <definedName name="StockColumn2">[2]Sheet2!$F$1:$F$65536</definedName>
    <definedName name="StockColumn3" localSheetId="0">[1]Sheet2!$I$1:$I$65536</definedName>
    <definedName name="StockColumn3">[2]Sheet2!$I$1:$I$65536</definedName>
    <definedName name="StockColumn4" localSheetId="0">[1]Sheet2!$K$1:$K$65536</definedName>
    <definedName name="StockColumn4">[2]Sheet2!$K$1:$K$65536</definedName>
    <definedName name="StockColumn5">#REF!</definedName>
    <definedName name="StockColumn6">#REF!</definedName>
    <definedName name="StockColumn7">#REF!</definedName>
    <definedName name="StockColumny" localSheetId="0">[1]Sheet2!$A$1:$A$65536</definedName>
    <definedName name="StockColumny">[2]Sheet2!$A$1:$A$65536</definedName>
    <definedName name="StockColumny2">#REF!</definedName>
    <definedName name="StockColumny3">#REF!</definedName>
    <definedName name="StockColumny7" localSheetId="0">[1]Sheet2!$A$1:$A$65536</definedName>
    <definedName name="StockColumny7">[2]Sheet2!$A$1:$A$65536</definedName>
    <definedName name="Stocki">#REF!</definedName>
    <definedName name="StockList" localSheetId="0">[1]Sheet2!$E$2:$E$5</definedName>
    <definedName name="StockList">[2]Sheet2!$E$2:$E$5</definedName>
    <definedName name="StockList2">#REF!</definedName>
    <definedName name="StockList3" localSheetId="0">[1]Sheet2!$E$2:$E$5</definedName>
    <definedName name="StockList3">[2]Sheet2!$E$2:$E$5</definedName>
    <definedName name="Stocklist4" localSheetId="0">[1]Sheet2!$E$2:$E$5</definedName>
    <definedName name="Stocklist4">[2]Sheet2!$E$2:$E$5</definedName>
    <definedName name="StockStart" localSheetId="0">[1]Sheet2!$A$1</definedName>
    <definedName name="StockStart">[2]Sheet2!$A$1</definedName>
    <definedName name="StockStart2" localSheetId="0">[1]Sheet2!$F$1</definedName>
    <definedName name="StockStart2">[2]Sheet2!$F$1</definedName>
    <definedName name="StockStart3" localSheetId="0">[1]Sheet2!$I$1</definedName>
    <definedName name="StockStart3">[2]Sheet2!$I$1</definedName>
    <definedName name="StockStart4" localSheetId="0">[1]Sheet2!$K$1</definedName>
    <definedName name="StockStart4">[2]Sheet2!$K$1</definedName>
    <definedName name="StockStart5">#REF!</definedName>
    <definedName name="StockStart6">#REF!</definedName>
    <definedName name="StockStart7">#REF!</definedName>
    <definedName name="StockStarty" localSheetId="0">[1]Sheet2!$A$1</definedName>
    <definedName name="StockStarty">[2]Sheet2!$A$1</definedName>
    <definedName name="StockStarty1" localSheetId="0">[1]Sheet2!$A$1</definedName>
    <definedName name="StockStarty1">[2]Sheet2!$A$1</definedName>
    <definedName name="StockStarty2">#REF!</definedName>
    <definedName name="StockStarty3">#REF!</definedName>
    <definedName name="StockType">#REF!</definedName>
    <definedName name="Stocky">#REF!</definedName>
    <definedName name="Supplements" localSheetId="0">[1]Sheet2!$O$8:$AK$8</definedName>
    <definedName name="Supplements">[2]Sheet2!$O$8:$AK$8</definedName>
    <definedName name="Ted" localSheetId="0">[1]Sheet2!$BE$1:$BE$65536</definedName>
    <definedName name="Ted">[2]Sheet2!$BE$1:$BE$65536</definedName>
    <definedName name="tif" localSheetId="0">'[1]Summer Budget 2'!$AN$1:$AN$65536</definedName>
    <definedName name="tif">'[2]Summer Budget 2'!$AN$1:$AN$65536</definedName>
    <definedName name="Tony" localSheetId="0">[1]Sheet2!$BB$1</definedName>
    <definedName name="Tony">[2]Sheet2!$BB$1</definedName>
    <definedName name="Weight">#REF!</definedName>
    <definedName name="Will" localSheetId="0">[1]Sheet2!$BE$1</definedName>
    <definedName name="Will">[2]Sheet2!$BE$1</definedName>
  </definedNames>
  <calcPr calcId="145621"/>
</workbook>
</file>

<file path=xl/calcChain.xml><?xml version="1.0" encoding="utf-8"?>
<calcChain xmlns="http://schemas.openxmlformats.org/spreadsheetml/2006/main">
  <c r="G28" i="2" l="1"/>
  <c r="G24" i="2"/>
  <c r="G20" i="2"/>
  <c r="F26" i="2"/>
  <c r="F22" i="2"/>
  <c r="E28" i="2"/>
  <c r="E24" i="2"/>
  <c r="E20" i="2"/>
  <c r="TJX3" i="2"/>
  <c r="G27" i="2" s="1"/>
  <c r="H59" i="2"/>
  <c r="G59" i="2"/>
  <c r="F59" i="2"/>
  <c r="E59" i="2"/>
  <c r="D59" i="2"/>
  <c r="C59" i="2"/>
  <c r="H58" i="2"/>
  <c r="G58" i="2"/>
  <c r="F58" i="2"/>
  <c r="E58" i="2"/>
  <c r="D58" i="2"/>
  <c r="C58" i="2"/>
  <c r="H57" i="2"/>
  <c r="G57" i="2"/>
  <c r="F57" i="2"/>
  <c r="E57" i="2"/>
  <c r="D57" i="2"/>
  <c r="C57" i="2"/>
  <c r="H56" i="2"/>
  <c r="G56" i="2"/>
  <c r="F56" i="2"/>
  <c r="E56" i="2"/>
  <c r="D56" i="2"/>
  <c r="C56" i="2"/>
  <c r="H55" i="2"/>
  <c r="G55" i="2"/>
  <c r="F55" i="2"/>
  <c r="E55" i="2"/>
  <c r="D55" i="2"/>
  <c r="C55" i="2"/>
  <c r="H54" i="2"/>
  <c r="G54" i="2"/>
  <c r="F54" i="2"/>
  <c r="E54" i="2"/>
  <c r="D54" i="2"/>
  <c r="C54" i="2"/>
  <c r="H53" i="2"/>
  <c r="G53" i="2"/>
  <c r="F53" i="2"/>
  <c r="E53" i="2"/>
  <c r="D53" i="2"/>
  <c r="C53" i="2"/>
  <c r="H52" i="2"/>
  <c r="G52" i="2"/>
  <c r="F52" i="2"/>
  <c r="E52" i="2"/>
  <c r="D52" i="2"/>
  <c r="C52" i="2"/>
  <c r="H51" i="2"/>
  <c r="G51" i="2"/>
  <c r="F51" i="2"/>
  <c r="E51" i="2"/>
  <c r="D51" i="2"/>
  <c r="C51" i="2"/>
  <c r="D42" i="2"/>
  <c r="E42" i="2" s="1"/>
  <c r="D41" i="2"/>
  <c r="E41" i="2" s="1"/>
  <c r="D40" i="2"/>
  <c r="E40" i="2" s="1"/>
  <c r="D39" i="2"/>
  <c r="E39" i="2" s="1"/>
  <c r="D38" i="2"/>
  <c r="E38" i="2" s="1"/>
  <c r="D37" i="2"/>
  <c r="E37" i="2" s="1"/>
  <c r="D36" i="2"/>
  <c r="E36" i="2" s="1"/>
  <c r="D28" i="2"/>
  <c r="D27" i="2"/>
  <c r="D26" i="2"/>
  <c r="D25" i="2"/>
  <c r="D24" i="2"/>
  <c r="D23" i="2"/>
  <c r="D22" i="2"/>
  <c r="D21" i="2"/>
  <c r="D20" i="2"/>
  <c r="D19" i="2"/>
  <c r="E21" i="2" l="1"/>
  <c r="E25" i="2"/>
  <c r="F19" i="2"/>
  <c r="F23" i="2"/>
  <c r="F27" i="2"/>
  <c r="G21" i="2"/>
  <c r="G25" i="2"/>
  <c r="E22" i="2"/>
  <c r="E26" i="2"/>
  <c r="F20" i="2"/>
  <c r="F24" i="2"/>
  <c r="F28" i="2"/>
  <c r="G22" i="2"/>
  <c r="G26" i="2"/>
  <c r="E19" i="2"/>
  <c r="E23" i="2"/>
  <c r="E27" i="2"/>
  <c r="F21" i="2"/>
  <c r="F25" i="2"/>
  <c r="G19" i="2"/>
  <c r="G23" i="2"/>
  <c r="F42" i="2"/>
  <c r="G42" i="2"/>
  <c r="G41" i="2" l="1"/>
  <c r="F41" i="2"/>
  <c r="G37" i="2"/>
  <c r="F37" i="2"/>
  <c r="G38" i="2"/>
  <c r="F38" i="2"/>
  <c r="G39" i="2"/>
  <c r="F39" i="2"/>
  <c r="G40" i="2"/>
  <c r="F40" i="2"/>
  <c r="G36" i="2"/>
  <c r="F36" i="2"/>
</calcChain>
</file>

<file path=xl/comments1.xml><?xml version="1.0" encoding="utf-8"?>
<comments xmlns="http://schemas.openxmlformats.org/spreadsheetml/2006/main">
  <authors>
    <author>Lee Beattie</author>
  </authors>
  <commentList>
    <comment ref="D32" authorId="0">
      <text>
        <r>
          <rPr>
            <b/>
            <sz val="9"/>
            <color indexed="81"/>
            <rFont val="Tahoma"/>
            <family val="2"/>
          </rPr>
          <t>Lee Beattie:</t>
        </r>
        <r>
          <rPr>
            <sz val="9"/>
            <color indexed="81"/>
            <rFont val="Tahoma"/>
            <family val="2"/>
          </rPr>
          <t xml:space="preserve">
Default Value $11/Ha</t>
        </r>
      </text>
    </comment>
    <comment ref="D33" authorId="0">
      <text>
        <r>
          <rPr>
            <b/>
            <sz val="9"/>
            <color indexed="81"/>
            <rFont val="Tahoma"/>
            <family val="2"/>
          </rPr>
          <t>Lee Beattie:</t>
        </r>
        <r>
          <rPr>
            <sz val="9"/>
            <color indexed="81"/>
            <rFont val="Tahoma"/>
            <family val="2"/>
          </rPr>
          <t xml:space="preserve">
Default Value $20/Ha</t>
        </r>
      </text>
    </comment>
    <comment ref="B49" authorId="0">
      <text>
        <r>
          <rPr>
            <sz val="9"/>
            <color indexed="81"/>
            <rFont val="Tahoma"/>
            <family val="2"/>
          </rPr>
          <t xml:space="preserve">This value should take into account wastage of these feeds when fed out in the paddock.
</t>
        </r>
      </text>
    </comment>
  </commentList>
</comments>
</file>

<file path=xl/sharedStrings.xml><?xml version="1.0" encoding="utf-8"?>
<sst xmlns="http://schemas.openxmlformats.org/spreadsheetml/2006/main" count="51" uniqueCount="44">
  <si>
    <t>* Enter data into the white cells.</t>
  </si>
  <si>
    <t xml:space="preserve">  Pasture Digestibility &amp; Energy</t>
  </si>
  <si>
    <t>Urea Application</t>
  </si>
  <si>
    <t xml:space="preserve">  Urea ($ per Tonne)</t>
  </si>
  <si>
    <t xml:space="preserve">  Spreading Cost ($ per Tonne)</t>
  </si>
  <si>
    <t>Season</t>
  </si>
  <si>
    <t>Cost per kg DM</t>
  </si>
  <si>
    <t>Cost at 100% Utilisation (c/MJ)</t>
  </si>
  <si>
    <t>Autumn</t>
  </si>
  <si>
    <t>Winter</t>
  </si>
  <si>
    <t>Spring</t>
  </si>
  <si>
    <t>Your Own N Response</t>
  </si>
  <si>
    <t>Gibberellic Acid Application</t>
  </si>
  <si>
    <t xml:space="preserve">  Gibberellic Acid ($ per Ha)</t>
  </si>
  <si>
    <t xml:space="preserve">  Cost of Spreading ($/Ha)</t>
  </si>
  <si>
    <t>Feed Type</t>
  </si>
  <si>
    <t>Pellets</t>
  </si>
  <si>
    <t>Grain</t>
  </si>
  <si>
    <t>MJ ME/Kg DM</t>
  </si>
  <si>
    <t>% Dry Matter</t>
  </si>
  <si>
    <t>Feed Cost $/T</t>
  </si>
  <si>
    <t>70% dig, 10 MJ ME/kg - Green, grassy</t>
  </si>
  <si>
    <t>40% dig, 4.8 MJ ME/kg - Dry (Dead)</t>
  </si>
  <si>
    <t>50% dig, 6.5 MJ ME/kg - Dry, perennial</t>
  </si>
  <si>
    <t>60% dig, 8.2 MJ ME/kg  - Gone to seed</t>
  </si>
  <si>
    <t>75% dig, 10.8 MJ ME/kg - Green, 15-30% clover</t>
  </si>
  <si>
    <t>80% dig - 11.6 MJ ME/kg - Green, 60% clover</t>
  </si>
  <si>
    <t>Nitrogen Pasture ME</t>
  </si>
  <si>
    <t xml:space="preserve">CALCULATE THE VALUE OF NITROGEN &amp; GIBBERELLIC ACID </t>
  </si>
  <si>
    <t>AND COMPARE WITH SUPPLEMENTS</t>
  </si>
  <si>
    <t>Title Box (include paddock name and date)</t>
  </si>
  <si>
    <t>Response to N   (kg DM/kg N)</t>
  </si>
  <si>
    <t>Cost at 80% Utilisation (c/MJ)</t>
  </si>
  <si>
    <t>Cost at 60% Utilisation (c/MJ)</t>
  </si>
  <si>
    <t>Response to Gibb. Acid     (kg DM/Ha)</t>
  </si>
  <si>
    <t>Your Own Gibb. Acid Response</t>
  </si>
  <si>
    <t xml:space="preserve">Comparison with Supplementary Feed </t>
  </si>
  <si>
    <t>Silage/Hay/Straw</t>
  </si>
  <si>
    <t>% Utilisation</t>
  </si>
  <si>
    <t>Feed Cost        ($/kg DM)</t>
  </si>
  <si>
    <t>Feed Cost          (c/MJ ME)</t>
  </si>
  <si>
    <t>Feed Cost             ($/kg DM)</t>
  </si>
  <si>
    <t>Feed Cost           (c/MJ ME)</t>
  </si>
  <si>
    <t>Feed Cost           ($/kg DM)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</si>
</sst>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
    <numFmt numFmtId="166" formatCode="&quot;$&quot;#,##0.00"/>
    <numFmt numFmtId="167" formatCode="0.0"/>
  </numFmts>
  <fonts count="24" x14ac:knownFonts="1">
    <font>
      <sz val="10"/>
      <name val="Arial"/>
      <family val="2"/>
    </font>
    <font>
      <sz val="11"/>
      <color theme="1"/>
      <name val="Calibri"/>
      <family val="2"/>
      <scheme val="minor"/>
    </font>
    <font>
      <sz val="11"/>
      <color theme="1"/>
      <name val="Calibri"/>
      <family val="2"/>
      <scheme val="minor"/>
    </font>
    <font>
      <sz val="10"/>
      <name val="Arial"/>
      <family val="2"/>
    </font>
    <font>
      <b/>
      <sz val="20"/>
      <color indexed="17"/>
      <name val="Arial"/>
      <family val="2"/>
    </font>
    <font>
      <b/>
      <sz val="12"/>
      <name val="Arial"/>
      <family val="2"/>
    </font>
    <font>
      <sz val="10"/>
      <color indexed="53"/>
      <name val="Arial"/>
      <family val="2"/>
    </font>
    <font>
      <b/>
      <sz val="10"/>
      <name val="Arial"/>
      <family val="2"/>
    </font>
    <font>
      <b/>
      <u/>
      <sz val="20"/>
      <color rgb="FF002060"/>
      <name val="Arial"/>
      <family val="2"/>
    </font>
    <font>
      <b/>
      <sz val="8"/>
      <color indexed="10"/>
      <name val="Arial"/>
      <family val="2"/>
    </font>
    <font>
      <b/>
      <sz val="9"/>
      <color indexed="81"/>
      <name val="Tahoma"/>
      <family val="2"/>
    </font>
    <font>
      <sz val="9"/>
      <color indexed="81"/>
      <name val="Tahoma"/>
      <family val="2"/>
    </font>
    <font>
      <sz val="10"/>
      <name val="Arial"/>
      <family val="2"/>
    </font>
    <font>
      <sz val="10"/>
      <name val="Arial"/>
    </font>
    <font>
      <b/>
      <sz val="14"/>
      <name val="Arial"/>
      <family val="2"/>
    </font>
    <font>
      <b/>
      <sz val="12"/>
      <color theme="4" tint="-0.499984740745262"/>
      <name val="Arial Narrow"/>
      <family val="2"/>
    </font>
    <font>
      <sz val="10"/>
      <name val="Arial Narrow"/>
      <family val="2"/>
    </font>
    <font>
      <b/>
      <sz val="10"/>
      <name val="Arial Narrow"/>
      <family val="2"/>
    </font>
    <font>
      <b/>
      <sz val="16"/>
      <color rgb="FF002060"/>
      <name val="Arial"/>
      <family val="2"/>
    </font>
    <font>
      <b/>
      <sz val="10"/>
      <color indexed="9"/>
      <name val="Arial Narrow"/>
      <family val="2"/>
    </font>
    <font>
      <sz val="10"/>
      <color theme="1" tint="0.34998626667073579"/>
      <name val="Arial"/>
      <family val="2"/>
    </font>
    <font>
      <b/>
      <sz val="20"/>
      <color theme="1" tint="0.34998626667073579"/>
      <name val="Arial"/>
      <family val="2"/>
    </font>
    <font>
      <b/>
      <sz val="18"/>
      <color theme="1"/>
      <name val="Arial"/>
      <family val="2"/>
    </font>
    <font>
      <sz val="10"/>
      <color theme="1"/>
      <name val="Arial"/>
      <family val="2"/>
    </font>
  </fonts>
  <fills count="9">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
      <patternFill patternType="solid">
        <fgColor indexed="17"/>
        <bgColor indexed="64"/>
      </patternFill>
    </fill>
    <fill>
      <patternFill patternType="solid">
        <fgColor theme="8" tint="0.59999389629810485"/>
        <bgColor indexed="64"/>
      </patternFill>
    </fill>
    <fill>
      <patternFill patternType="solid">
        <fgColor theme="4" tint="0.59999389629810485"/>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23"/>
      </bottom>
      <diagonal/>
    </border>
    <border>
      <left style="medium">
        <color indexed="64"/>
      </left>
      <right style="medium">
        <color indexed="64"/>
      </right>
      <top/>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23"/>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9" fontId="3" fillId="0" borderId="0" applyFont="0" applyFill="0" applyBorder="0" applyAlignment="0" applyProtection="0"/>
    <xf numFmtId="0" fontId="3" fillId="0" borderId="0"/>
    <xf numFmtId="0" fontId="3" fillId="0" borderId="0"/>
    <xf numFmtId="0" fontId="2" fillId="0" borderId="0"/>
    <xf numFmtId="0" fontId="12" fillId="0" borderId="0"/>
    <xf numFmtId="0" fontId="1" fillId="0" borderId="0"/>
    <xf numFmtId="0" fontId="13" fillId="0" borderId="0"/>
  </cellStyleXfs>
  <cellXfs count="112">
    <xf numFmtId="0" fontId="0" fillId="0" borderId="0" xfId="0"/>
    <xf numFmtId="0" fontId="0" fillId="2" borderId="0" xfId="0" applyFill="1" applyAlignment="1" applyProtection="1">
      <alignment horizontal="center"/>
      <protection hidden="1"/>
    </xf>
    <xf numFmtId="0" fontId="3" fillId="0" borderId="0" xfId="2" applyProtection="1">
      <protection hidden="1"/>
    </xf>
    <xf numFmtId="0" fontId="3" fillId="0" borderId="1" xfId="2" applyBorder="1" applyAlignment="1" applyProtection="1">
      <alignment horizontal="center" vertical="center"/>
      <protection locked="0"/>
    </xf>
    <xf numFmtId="166" fontId="3" fillId="7" borderId="12" xfId="2" applyNumberFormat="1" applyFill="1" applyBorder="1" applyAlignment="1" applyProtection="1">
      <alignment horizontal="center"/>
      <protection hidden="1"/>
    </xf>
    <xf numFmtId="166" fontId="3" fillId="7" borderId="15" xfId="2" applyNumberFormat="1" applyFill="1" applyBorder="1" applyAlignment="1" applyProtection="1">
      <alignment horizontal="center"/>
      <protection hidden="1"/>
    </xf>
    <xf numFmtId="166" fontId="3" fillId="7" borderId="8" xfId="2" applyNumberFormat="1" applyFill="1" applyBorder="1" applyAlignment="1" applyProtection="1">
      <alignment horizontal="center"/>
      <protection hidden="1"/>
    </xf>
    <xf numFmtId="0" fontId="4" fillId="2" borderId="0" xfId="0" applyFont="1" applyFill="1" applyAlignment="1" applyProtection="1">
      <alignment horizontal="left"/>
      <protection hidden="1"/>
    </xf>
    <xf numFmtId="0" fontId="5" fillId="2" borderId="0" xfId="0" applyFont="1" applyFill="1" applyAlignment="1" applyProtection="1">
      <alignment horizontal="left" vertical="center"/>
      <protection hidden="1"/>
    </xf>
    <xf numFmtId="0" fontId="6" fillId="2" borderId="0" xfId="0" applyFont="1" applyFill="1" applyAlignment="1" applyProtection="1">
      <alignment horizontal="center"/>
      <protection hidden="1"/>
    </xf>
    <xf numFmtId="0" fontId="14" fillId="2" borderId="0" xfId="0" applyFont="1" applyFill="1" applyAlignment="1" applyProtection="1">
      <alignment horizontal="left" vertical="center"/>
      <protection hidden="1"/>
    </xf>
    <xf numFmtId="0" fontId="15" fillId="2" borderId="0" xfId="0" applyFont="1" applyFill="1" applyAlignment="1">
      <alignment horizontal="left"/>
    </xf>
    <xf numFmtId="0" fontId="17" fillId="4" borderId="1" xfId="0" applyFont="1" applyFill="1" applyBorder="1" applyAlignment="1" applyProtection="1">
      <alignment horizontal="left" vertical="center"/>
      <protection hidden="1"/>
    </xf>
    <xf numFmtId="0" fontId="0" fillId="4" borderId="2" xfId="0" applyFill="1" applyBorder="1" applyAlignment="1" applyProtection="1">
      <alignment horizontal="center"/>
      <protection hidden="1"/>
    </xf>
    <xf numFmtId="0" fontId="18" fillId="2" borderId="0" xfId="0" applyFont="1" applyFill="1" applyAlignment="1" applyProtection="1">
      <alignment horizontal="left"/>
      <protection hidden="1"/>
    </xf>
    <xf numFmtId="0" fontId="8" fillId="2" borderId="0" xfId="0" applyFont="1" applyFill="1" applyAlignment="1" applyProtection="1">
      <alignment horizontal="left" vertical="center"/>
      <protection hidden="1"/>
    </xf>
    <xf numFmtId="165" fontId="7" fillId="0" borderId="3" xfId="0" applyNumberFormat="1" applyFont="1" applyBorder="1" applyAlignment="1" applyProtection="1">
      <alignment horizontal="center" vertical="center"/>
      <protection locked="0"/>
    </xf>
    <xf numFmtId="0" fontId="17" fillId="4" borderId="4" xfId="0" applyFont="1" applyFill="1" applyBorder="1" applyAlignment="1">
      <alignment horizontal="center" vertical="center"/>
    </xf>
    <xf numFmtId="0" fontId="17" fillId="4" borderId="4" xfId="0" applyFont="1" applyFill="1" applyBorder="1" applyAlignment="1">
      <alignment horizontal="center" vertical="center" wrapText="1"/>
    </xf>
    <xf numFmtId="0" fontId="0" fillId="5" borderId="5" xfId="0" applyFill="1" applyBorder="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9" xfId="0" applyFill="1" applyBorder="1" applyAlignment="1" applyProtection="1">
      <alignment horizontal="center"/>
      <protection hidden="1"/>
    </xf>
    <xf numFmtId="0" fontId="17" fillId="4" borderId="3" xfId="0" applyFont="1" applyFill="1" applyBorder="1" applyAlignment="1">
      <alignment horizontal="center" vertical="center" wrapText="1"/>
    </xf>
    <xf numFmtId="0" fontId="9" fillId="2" borderId="0" xfId="0" applyFont="1" applyFill="1" applyAlignment="1" applyProtection="1">
      <alignment horizontal="left"/>
      <protection hidden="1"/>
    </xf>
    <xf numFmtId="0" fontId="17" fillId="4" borderId="3"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3" xfId="0" applyFont="1" applyFill="1" applyBorder="1" applyAlignment="1">
      <alignment horizontal="center" vertical="center" wrapText="1"/>
    </xf>
    <xf numFmtId="0" fontId="19" fillId="6" borderId="1" xfId="0" applyFont="1" applyFill="1" applyBorder="1" applyAlignment="1">
      <alignment horizontal="center" vertical="center" wrapText="1"/>
    </xf>
    <xf numFmtId="165" fontId="3" fillId="0" borderId="11" xfId="0" applyNumberFormat="1" applyFont="1" applyBorder="1" applyAlignment="1" applyProtection="1">
      <alignment horizontal="center"/>
      <protection locked="0"/>
    </xf>
    <xf numFmtId="165" fontId="3" fillId="0" borderId="14" xfId="0" applyNumberFormat="1" applyFont="1" applyBorder="1" applyAlignment="1" applyProtection="1">
      <alignment horizontal="center"/>
      <protection locked="0"/>
    </xf>
    <xf numFmtId="165" fontId="3" fillId="0" borderId="17" xfId="0" applyNumberFormat="1" applyFont="1" applyBorder="1" applyAlignment="1" applyProtection="1">
      <alignment horizontal="center"/>
      <protection locked="0"/>
    </xf>
    <xf numFmtId="165" fontId="3" fillId="0" borderId="18" xfId="0" applyNumberFormat="1" applyFont="1" applyBorder="1" applyAlignment="1" applyProtection="1">
      <alignment horizontal="center"/>
      <protection locked="0"/>
    </xf>
    <xf numFmtId="0" fontId="7" fillId="0" borderId="20" xfId="0" applyFont="1" applyBorder="1"/>
    <xf numFmtId="167" fontId="0" fillId="0" borderId="20" xfId="0" applyNumberFormat="1" applyBorder="1"/>
    <xf numFmtId="0" fontId="7" fillId="0" borderId="14" xfId="0" applyFont="1" applyBorder="1"/>
    <xf numFmtId="0" fontId="7" fillId="0" borderId="18" xfId="0" applyFont="1" applyBorder="1"/>
    <xf numFmtId="167" fontId="0" fillId="0" borderId="8" xfId="0" applyNumberFormat="1" applyBorder="1"/>
    <xf numFmtId="0" fontId="7" fillId="2" borderId="0" xfId="0" applyFont="1" applyFill="1" applyAlignment="1" applyProtection="1">
      <alignment horizontal="center"/>
      <protection hidden="1"/>
    </xf>
    <xf numFmtId="0" fontId="7" fillId="4" borderId="21" xfId="0" applyFont="1" applyFill="1" applyBorder="1" applyProtection="1">
      <protection hidden="1"/>
    </xf>
    <xf numFmtId="0" fontId="7" fillId="4" borderId="22" xfId="0" applyFont="1" applyFill="1" applyBorder="1" applyAlignment="1" applyProtection="1">
      <alignment horizontal="center"/>
      <protection hidden="1"/>
    </xf>
    <xf numFmtId="0" fontId="7" fillId="4" borderId="23" xfId="0" applyFont="1" applyFill="1" applyBorder="1" applyAlignment="1" applyProtection="1">
      <alignment horizontal="center"/>
      <protection hidden="1"/>
    </xf>
    <xf numFmtId="0" fontId="0" fillId="0" borderId="24" xfId="0" applyBorder="1" applyProtection="1">
      <protection hidden="1"/>
    </xf>
    <xf numFmtId="0" fontId="0" fillId="0" borderId="25"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27" xfId="0" applyBorder="1" applyProtection="1">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7" fillId="2" borderId="0" xfId="0" applyFont="1" applyFill="1" applyAlignment="1" applyProtection="1">
      <alignment horizontal="left"/>
      <protection hidden="1"/>
    </xf>
    <xf numFmtId="0" fontId="0" fillId="0" borderId="30" xfId="0" applyBorder="1" applyProtection="1">
      <protection hidden="1"/>
    </xf>
    <xf numFmtId="0" fontId="0" fillId="0" borderId="31" xfId="0" applyBorder="1" applyProtection="1">
      <protection hidden="1"/>
    </xf>
    <xf numFmtId="0" fontId="0" fillId="0" borderId="32" xfId="0" applyBorder="1" applyProtection="1">
      <protection hidden="1"/>
    </xf>
    <xf numFmtId="0" fontId="0" fillId="0" borderId="33" xfId="0" applyBorder="1" applyProtection="1">
      <protection hidden="1"/>
    </xf>
    <xf numFmtId="0" fontId="7" fillId="4" borderId="34" xfId="0" applyFont="1" applyFill="1" applyBorder="1" applyAlignment="1" applyProtection="1">
      <alignment horizontal="center"/>
      <protection hidden="1"/>
    </xf>
    <xf numFmtId="0" fontId="7" fillId="4" borderId="35" xfId="0" applyFont="1" applyFill="1" applyBorder="1" applyAlignment="1" applyProtection="1">
      <alignment horizontal="center"/>
      <protection hidden="1"/>
    </xf>
    <xf numFmtId="0" fontId="0" fillId="4" borderId="32" xfId="0" applyFill="1" applyBorder="1" applyAlignment="1" applyProtection="1">
      <alignment horizontal="center"/>
      <protection hidden="1"/>
    </xf>
    <xf numFmtId="0" fontId="0" fillId="4" borderId="39" xfId="0" applyFill="1" applyBorder="1" applyAlignment="1" applyProtection="1">
      <alignment horizontal="center"/>
      <protection hidden="1"/>
    </xf>
    <xf numFmtId="0" fontId="7" fillId="4" borderId="25" xfId="0" applyFont="1" applyFill="1" applyBorder="1" applyAlignment="1" applyProtection="1">
      <alignment horizontal="center"/>
      <protection hidden="1"/>
    </xf>
    <xf numFmtId="0" fontId="7" fillId="4" borderId="26" xfId="0" applyFont="1" applyFill="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167" fontId="0" fillId="0" borderId="25" xfId="0" applyNumberFormat="1" applyBorder="1" applyAlignment="1" applyProtection="1">
      <alignment horizontal="center"/>
      <protection hidden="1"/>
    </xf>
    <xf numFmtId="167" fontId="0" fillId="0" borderId="26" xfId="0" applyNumberFormat="1" applyBorder="1" applyAlignment="1" applyProtection="1">
      <alignment horizontal="center"/>
      <protection hidden="1"/>
    </xf>
    <xf numFmtId="0" fontId="7" fillId="0" borderId="31"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0" fillId="0" borderId="31" xfId="0" applyBorder="1" applyAlignment="1" applyProtection="1">
      <alignment horizontal="center"/>
      <protection hidden="1"/>
    </xf>
    <xf numFmtId="0" fontId="0" fillId="0" borderId="33" xfId="0" applyBorder="1" applyAlignment="1" applyProtection="1">
      <alignment horizontal="center"/>
      <protection hidden="1"/>
    </xf>
    <xf numFmtId="0" fontId="7" fillId="0" borderId="28" xfId="0" applyFont="1" applyBorder="1" applyAlignment="1" applyProtection="1">
      <alignment horizontal="center"/>
      <protection hidden="1"/>
    </xf>
    <xf numFmtId="167" fontId="0" fillId="0" borderId="28"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0" fontId="20" fillId="2" borderId="0" xfId="0" applyFont="1" applyFill="1" applyAlignment="1" applyProtection="1">
      <alignment horizontal="center"/>
      <protection hidden="1"/>
    </xf>
    <xf numFmtId="0" fontId="21" fillId="2" borderId="0" xfId="0" applyFont="1" applyFill="1" applyAlignment="1" applyProtection="1">
      <alignment horizontal="left"/>
      <protection hidden="1"/>
    </xf>
    <xf numFmtId="0" fontId="22" fillId="2" borderId="0" xfId="0" applyFont="1" applyFill="1" applyAlignment="1" applyProtection="1">
      <alignment horizontal="left"/>
      <protection hidden="1"/>
    </xf>
    <xf numFmtId="166" fontId="0" fillId="8" borderId="5" xfId="0" applyNumberFormat="1" applyFill="1" applyBorder="1" applyAlignment="1" applyProtection="1">
      <alignment horizontal="center"/>
      <protection hidden="1"/>
    </xf>
    <xf numFmtId="167" fontId="0" fillId="8" borderId="5" xfId="0" applyNumberFormat="1" applyFill="1" applyBorder="1" applyAlignment="1" applyProtection="1">
      <alignment horizontal="center"/>
      <protection hidden="1"/>
    </xf>
    <xf numFmtId="166" fontId="0" fillId="8" borderId="7" xfId="0" applyNumberFormat="1" applyFill="1" applyBorder="1" applyAlignment="1" applyProtection="1">
      <alignment horizontal="center"/>
      <protection hidden="1"/>
    </xf>
    <xf numFmtId="167" fontId="0" fillId="8" borderId="7" xfId="0" applyNumberFormat="1" applyFill="1" applyBorder="1" applyAlignment="1" applyProtection="1">
      <alignment horizontal="center"/>
      <protection hidden="1"/>
    </xf>
    <xf numFmtId="166" fontId="0" fillId="8" borderId="8" xfId="0" applyNumberFormat="1" applyFill="1" applyBorder="1" applyAlignment="1" applyProtection="1">
      <alignment horizontal="center"/>
      <protection hidden="1"/>
    </xf>
    <xf numFmtId="167" fontId="0" fillId="8" borderId="8" xfId="0" applyNumberFormat="1" applyFill="1" applyBorder="1" applyAlignment="1" applyProtection="1">
      <alignment horizontal="center"/>
      <protection hidden="1"/>
    </xf>
    <xf numFmtId="166" fontId="0" fillId="8" borderId="9" xfId="0" applyNumberFormat="1" applyFill="1" applyBorder="1" applyAlignment="1" applyProtection="1">
      <alignment horizontal="center"/>
      <protection hidden="1"/>
    </xf>
    <xf numFmtId="167" fontId="0" fillId="8" borderId="9" xfId="0" applyNumberFormat="1" applyFill="1" applyBorder="1" applyAlignment="1" applyProtection="1">
      <alignment horizontal="center"/>
      <protection hidden="1"/>
    </xf>
    <xf numFmtId="166" fontId="0" fillId="8" borderId="3" xfId="0" applyNumberFormat="1" applyFill="1" applyBorder="1" applyAlignment="1" applyProtection="1">
      <alignment horizontal="center" vertical="center"/>
      <protection hidden="1"/>
    </xf>
    <xf numFmtId="167" fontId="0" fillId="8" borderId="3" xfId="0" applyNumberFormat="1" applyFill="1" applyBorder="1" applyAlignment="1" applyProtection="1">
      <alignment horizontal="center" vertical="center"/>
      <protection hidden="1"/>
    </xf>
    <xf numFmtId="167" fontId="0" fillId="8" borderId="12" xfId="0" applyNumberFormat="1" applyFill="1" applyBorder="1" applyAlignment="1" applyProtection="1">
      <alignment horizontal="center"/>
      <protection hidden="1"/>
    </xf>
    <xf numFmtId="167" fontId="0" fillId="8" borderId="15" xfId="0" applyNumberFormat="1" applyFill="1" applyBorder="1" applyAlignment="1" applyProtection="1">
      <alignment horizontal="center"/>
      <protection hidden="1"/>
    </xf>
    <xf numFmtId="167" fontId="0" fillId="8" borderId="13" xfId="0" applyNumberFormat="1" applyFill="1" applyBorder="1" applyAlignment="1" applyProtection="1">
      <alignment horizontal="center"/>
      <protection hidden="1"/>
    </xf>
    <xf numFmtId="167" fontId="0" fillId="8" borderId="16" xfId="0" applyNumberFormat="1" applyFill="1" applyBorder="1" applyAlignment="1" applyProtection="1">
      <alignment horizontal="center"/>
      <protection hidden="1"/>
    </xf>
    <xf numFmtId="167" fontId="0" fillId="8" borderId="19" xfId="0" applyNumberFormat="1" applyFill="1" applyBorder="1" applyAlignment="1" applyProtection="1">
      <alignment horizontal="center"/>
      <protection hidden="1"/>
    </xf>
    <xf numFmtId="0" fontId="23" fillId="0" borderId="0" xfId="0" applyFont="1"/>
    <xf numFmtId="0" fontId="23" fillId="0" borderId="0" xfId="0" applyFont="1" applyBorder="1"/>
    <xf numFmtId="9" fontId="23" fillId="0" borderId="0" xfId="0" applyNumberFormat="1" applyFont="1" applyBorder="1"/>
    <xf numFmtId="0" fontId="23" fillId="0" borderId="0" xfId="0" applyFont="1" applyFill="1" applyBorder="1"/>
    <xf numFmtId="9" fontId="23" fillId="0" borderId="0" xfId="0" applyNumberFormat="1" applyFont="1" applyFill="1" applyBorder="1"/>
    <xf numFmtId="0" fontId="17" fillId="4" borderId="3" xfId="0" applyFont="1" applyFill="1" applyBorder="1" applyAlignment="1" applyProtection="1">
      <alignment horizontal="left" vertical="center" wrapText="1"/>
      <protection hidden="1"/>
    </xf>
    <xf numFmtId="0" fontId="16" fillId="3" borderId="1" xfId="0" applyFont="1" applyFill="1" applyBorder="1" applyAlignment="1" applyProtection="1">
      <alignment horizontal="left" vertical="center"/>
      <protection locked="0"/>
    </xf>
    <xf numFmtId="0" fontId="16" fillId="3" borderId="10" xfId="0" applyFont="1" applyFill="1" applyBorder="1" applyAlignment="1" applyProtection="1">
      <alignment horizontal="left" vertical="center"/>
      <protection locked="0"/>
    </xf>
    <xf numFmtId="164" fontId="3" fillId="0" borderId="1" xfId="0" applyNumberFormat="1" applyFont="1" applyBorder="1" applyAlignment="1" applyProtection="1">
      <alignment horizontal="center" vertical="center" wrapText="1"/>
      <protection locked="0"/>
    </xf>
    <xf numFmtId="164" fontId="3" fillId="0" borderId="10" xfId="0" applyNumberFormat="1" applyFont="1" applyBorder="1" applyAlignment="1" applyProtection="1">
      <alignment horizontal="center" vertical="center" wrapText="1"/>
      <protection locked="0"/>
    </xf>
    <xf numFmtId="0" fontId="17" fillId="4" borderId="4"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8" xfId="0" applyFont="1" applyFill="1" applyBorder="1" applyAlignment="1">
      <alignment horizontal="center" vertical="center"/>
    </xf>
    <xf numFmtId="0" fontId="16" fillId="0" borderId="6" xfId="0" applyFont="1" applyBorder="1" applyAlignment="1">
      <alignment horizontal="center" vertical="center"/>
    </xf>
    <xf numFmtId="0" fontId="16" fillId="3" borderId="1"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167" fontId="0" fillId="0" borderId="1" xfId="0" applyNumberFormat="1" applyBorder="1" applyAlignment="1" applyProtection="1">
      <alignment horizontal="center" vertical="center"/>
      <protection locked="0"/>
    </xf>
    <xf numFmtId="167" fontId="0" fillId="0" borderId="10" xfId="0" applyNumberFormat="1" applyBorder="1" applyAlignment="1" applyProtection="1">
      <alignment horizontal="center" vertical="center"/>
      <protection locked="0"/>
    </xf>
    <xf numFmtId="0" fontId="7" fillId="4" borderId="36" xfId="0" applyFont="1" applyFill="1" applyBorder="1" applyAlignment="1" applyProtection="1">
      <alignment horizontal="center"/>
      <protection hidden="1"/>
    </xf>
    <xf numFmtId="0" fontId="7" fillId="4" borderId="37" xfId="0" applyFont="1" applyFill="1" applyBorder="1" applyAlignment="1" applyProtection="1">
      <alignment horizontal="center"/>
      <protection hidden="1"/>
    </xf>
    <xf numFmtId="0" fontId="7" fillId="4" borderId="38" xfId="0" applyFont="1" applyFill="1" applyBorder="1" applyAlignment="1" applyProtection="1">
      <alignment horizontal="center"/>
      <protection hidden="1"/>
    </xf>
    <xf numFmtId="9" fontId="3" fillId="3" borderId="1" xfId="1" applyFont="1" applyFill="1" applyBorder="1" applyAlignment="1" applyProtection="1">
      <alignment horizontal="center"/>
      <protection locked="0"/>
    </xf>
    <xf numFmtId="9" fontId="3" fillId="3" borderId="2" xfId="1" applyFont="1" applyFill="1" applyBorder="1" applyAlignment="1" applyProtection="1">
      <alignment horizontal="center"/>
      <protection locked="0"/>
    </xf>
    <xf numFmtId="9" fontId="3" fillId="3" borderId="10" xfId="1" applyFont="1" applyFill="1" applyBorder="1" applyAlignment="1" applyProtection="1">
      <alignment horizontal="center"/>
      <protection locked="0"/>
    </xf>
  </cellXfs>
  <cellStyles count="8">
    <cellStyle name="Normal" xfId="0" builtinId="0"/>
    <cellStyle name="Normal 2" xfId="3"/>
    <cellStyle name="Normal 3" xfId="2"/>
    <cellStyle name="Normal 4" xfId="4"/>
    <cellStyle name="Normal 4 2" xfId="6"/>
    <cellStyle name="Normal 5" xfId="5"/>
    <cellStyle name="Normal 6" xfId="7"/>
    <cellStyle name="Percent" xfId="1" builtinId="5"/>
  </cellStyles>
  <dxfs count="0"/>
  <tableStyles count="0" defaultTableStyle="TableStyleMedium9" defaultPivotStyle="PivotStyleLight16"/>
  <colors>
    <mruColors>
      <color rgb="FF99CCFF"/>
      <color rgb="FFB2CB7F"/>
      <color rgb="FF7F9E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bestwool.com/ams/documents/archive/Boosting%20pasture%20options_%20Andrew%20Spiers.pdf" TargetMode="External"/><Relationship Id="rId1" Type="http://schemas.openxmlformats.org/officeDocument/2006/relationships/hyperlink" Target="http://www.agric.wa.gov.au/objtwr/imported_assets/content/lwe/land/fert/fn065_2002.pdf"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133349</xdr:colOff>
      <xdr:row>3</xdr:row>
      <xdr:rowOff>28575</xdr:rowOff>
    </xdr:from>
    <xdr:to>
      <xdr:col>9</xdr:col>
      <xdr:colOff>952500</xdr:colOff>
      <xdr:row>7</xdr:row>
      <xdr:rowOff>171450</xdr:rowOff>
    </xdr:to>
    <xdr:sp macro="" textlink="">
      <xdr:nvSpPr>
        <xdr:cNvPr id="2" name="TextBox 1"/>
        <xdr:cNvSpPr txBox="1"/>
      </xdr:nvSpPr>
      <xdr:spPr>
        <a:xfrm>
          <a:off x="133349" y="819150"/>
          <a:ext cx="8353426"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a:t>This calculator can be used to compare the cost of feeding with applying nitrogen to boost winter production.</a:t>
          </a:r>
          <a:r>
            <a:rPr lang="en-AU" sz="1100"/>
            <a:t>Change the cost of urea in cell E13 to today's prices.  Responses to the urea are provided in cells C16-24.  The lower numbers in each season represent a poor response (low  fertility  pastures, low moisture or poor species).  Higher responses represent a good response. Read the corresponding c/MJ at 100%, 80%</a:t>
          </a:r>
          <a:r>
            <a:rPr lang="en-AU" sz="1100" baseline="0"/>
            <a:t> and</a:t>
          </a:r>
          <a:r>
            <a:rPr lang="en-AU" sz="1100"/>
            <a:t> 60% utilisation.  This utilisation is for the extra feed that will be grown.  A comparison of different feed costs is provided in Table 2.  If the feed costs are lower than the nitrogen costs, it may not be worth putting out the nitrogen. </a:t>
          </a:r>
        </a:p>
      </xdr:txBody>
    </xdr:sp>
    <xdr:clientData/>
  </xdr:twoCellAnchor>
  <xdr:twoCellAnchor>
    <xdr:from>
      <xdr:col>7</xdr:col>
      <xdr:colOff>238125</xdr:colOff>
      <xdr:row>16</xdr:row>
      <xdr:rowOff>114299</xdr:rowOff>
    </xdr:from>
    <xdr:to>
      <xdr:col>10</xdr:col>
      <xdr:colOff>1343025</xdr:colOff>
      <xdr:row>28</xdr:row>
      <xdr:rowOff>76200</xdr:rowOff>
    </xdr:to>
    <xdr:sp macro="" textlink="">
      <xdr:nvSpPr>
        <xdr:cNvPr id="3" name="TextBox 2">
          <a:hlinkClick xmlns:r="http://schemas.openxmlformats.org/officeDocument/2006/relationships" r:id="rId1"/>
        </xdr:cNvPr>
        <xdr:cNvSpPr txBox="1"/>
      </xdr:nvSpPr>
      <xdr:spPr>
        <a:xfrm>
          <a:off x="5753100" y="4333874"/>
          <a:ext cx="4105275" cy="2524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a:t>The high, medium and low responses presented here provide a quick reference guide and are in line with references on the DEPI Nitrogenous fertilisers web page and the DAFWA Nitrogen Farmnote, which relate to high rainfall areas.  Low responses relate to poorer composition &lt;30% improved perennial grasses and lower soil fertility &lt;12 Olsen P or &lt;25 Colwell P.  It is best to use these or other references to estimate responses for your own situation.</a:t>
          </a:r>
          <a:br>
            <a:rPr lang="en-AU"/>
          </a:br>
          <a:r>
            <a:rPr lang="en-AU"/>
            <a:t/>
          </a:r>
          <a:br>
            <a:rPr lang="en-AU"/>
          </a:br>
          <a:r>
            <a:rPr lang="en-AU">
              <a:hlinkClick xmlns:r="http://schemas.openxmlformats.org/officeDocument/2006/relationships" r:id=""/>
            </a:rPr>
            <a:t>http://www.dpi.vic.gov.au/agriculture/dairy/pastures-management/fertilising-dairy-pastures/chapter-12</a:t>
          </a:r>
          <a:r>
            <a:rPr lang="en-AU"/>
            <a:t/>
          </a:r>
          <a:br>
            <a:rPr lang="en-AU"/>
          </a:br>
          <a:r>
            <a:rPr lang="en-AU"/>
            <a:t/>
          </a:r>
          <a:br>
            <a:rPr lang="en-AU"/>
          </a:br>
          <a:r>
            <a:rPr lang="en-AU">
              <a:hlinkClick xmlns:r="http://schemas.openxmlformats.org/officeDocument/2006/relationships" r:id=""/>
            </a:rPr>
            <a:t>http://www.agric.wa.gov.au/objtwr/imported_assets/content/lwe/land/fert/fn065_2002.pdf</a:t>
          </a:r>
          <a:r>
            <a:rPr lang="en-AU"/>
            <a:t/>
          </a:r>
          <a:br>
            <a:rPr lang="en-AU"/>
          </a:br>
          <a:r>
            <a:rPr lang="en-AU"/>
            <a:t/>
          </a:r>
          <a:br>
            <a:rPr lang="en-AU"/>
          </a:br>
          <a:endParaRPr lang="en-AU"/>
        </a:p>
        <a:p>
          <a:endParaRPr lang="en-AU" sz="1100"/>
        </a:p>
      </xdr:txBody>
    </xdr:sp>
    <xdr:clientData/>
  </xdr:twoCellAnchor>
  <xdr:twoCellAnchor>
    <xdr:from>
      <xdr:col>0</xdr:col>
      <xdr:colOff>133349</xdr:colOff>
      <xdr:row>30</xdr:row>
      <xdr:rowOff>57150</xdr:rowOff>
    </xdr:from>
    <xdr:to>
      <xdr:col>8</xdr:col>
      <xdr:colOff>314325</xdr:colOff>
      <xdr:row>30</xdr:row>
      <xdr:rowOff>1390650</xdr:rowOff>
    </xdr:to>
    <xdr:sp macro="" textlink="">
      <xdr:nvSpPr>
        <xdr:cNvPr id="4" name="TextBox 3">
          <a:hlinkClick xmlns:r="http://schemas.openxmlformats.org/officeDocument/2006/relationships" r:id="rId2"/>
        </xdr:cNvPr>
        <xdr:cNvSpPr txBox="1"/>
      </xdr:nvSpPr>
      <xdr:spPr>
        <a:xfrm>
          <a:off x="133349" y="7315200"/>
          <a:ext cx="6781801"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a:t>The standard application rate of gibberellic acid for most pasture species is 20 g/ha.  Phalaris application rate is 10 g/ha.  There is limited data available indicating response rates, although demonstrations in Holbrook in NSW indicate a response of approximately 400 kg/ha of additional pasture production on good pastures in the three weeks after application.  Where nitrogen is limiting, the response to gibberellic acid will be greater with application of nitrogen fertiliser.  For further information refer to website below:</a:t>
          </a:r>
        </a:p>
        <a:p>
          <a:endParaRPr lang="en-AU"/>
        </a:p>
        <a:p>
          <a:r>
            <a:rPr lang="en-AU" u="sng">
              <a:solidFill>
                <a:srgbClr val="0000FF"/>
              </a:solidFill>
            </a:rPr>
            <a:t>http://www.bestwool.com/ams/documents/archive/Boosting%20pasture%20options_%20Andrew%20Spiers.pdf</a:t>
          </a:r>
          <a:endParaRPr lang="en-AU" sz="1100" u="sng">
            <a:solidFill>
              <a:srgbClr val="0000FF"/>
            </a:solidFill>
          </a:endParaRPr>
        </a:p>
      </xdr:txBody>
    </xdr:sp>
    <xdr:clientData/>
  </xdr:twoCellAnchor>
  <xdr:twoCellAnchor editAs="oneCell">
    <xdr:from>
      <xdr:col>1</xdr:col>
      <xdr:colOff>19050</xdr:colOff>
      <xdr:row>0</xdr:row>
      <xdr:rowOff>161925</xdr:rowOff>
    </xdr:from>
    <xdr:to>
      <xdr:col>10</xdr:col>
      <xdr:colOff>28575</xdr:colOff>
      <xdr:row>0</xdr:row>
      <xdr:rowOff>161925</xdr:rowOff>
    </xdr:to>
    <xdr:pic>
      <xdr:nvPicPr>
        <xdr:cNvPr id="5" name="Picture 4" descr="C:\Users\patrickmurray\Documents\evergraze content\partners-logos_2016.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161925"/>
          <a:ext cx="8391525" cy="1219200"/>
        </a:xfrm>
        <a:prstGeom prst="rect">
          <a:avLst/>
        </a:prstGeom>
        <a:noFill/>
        <a:ln>
          <a:noFill/>
        </a:ln>
      </xdr:spPr>
    </xdr:pic>
    <xdr:clientData/>
  </xdr:twoCellAnchor>
  <xdr:twoCellAnchor editAs="oneCell">
    <xdr:from>
      <xdr:col>8</xdr:col>
      <xdr:colOff>581025</xdr:colOff>
      <xdr:row>0</xdr:row>
      <xdr:rowOff>1476375</xdr:rowOff>
    </xdr:from>
    <xdr:to>
      <xdr:col>9</xdr:col>
      <xdr:colOff>971550</xdr:colOff>
      <xdr:row>2</xdr:row>
      <xdr:rowOff>76200</xdr:rowOff>
    </xdr:to>
    <xdr:pic>
      <xdr:nvPicPr>
        <xdr:cNvPr id="6" name="Picture 1" descr="EverGraze_CMYK_pos web res.jpg"/>
        <xdr:cNvPicPr>
          <a:picLocks noChangeAspect="1"/>
        </xdr:cNvPicPr>
      </xdr:nvPicPr>
      <xdr:blipFill>
        <a:blip xmlns:r="http://schemas.openxmlformats.org/officeDocument/2006/relationships" r:embed="rId4" cstate="print"/>
        <a:srcRect/>
        <a:stretch>
          <a:fillRect/>
        </a:stretch>
      </xdr:blipFill>
      <xdr:spPr bwMode="auto">
        <a:xfrm>
          <a:off x="7181850" y="1476375"/>
          <a:ext cx="1323975" cy="495300"/>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9</xdr:col>
      <xdr:colOff>923924</xdr:colOff>
      <xdr:row>0</xdr:row>
      <xdr:rowOff>1123950</xdr:rowOff>
    </xdr:to>
    <xdr:pic>
      <xdr:nvPicPr>
        <xdr:cNvPr id="7" name="Picture 6" descr="C:\Users\patrickmurray\Documents\evergraze content\partners-logos_2016.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0"/>
          <a:ext cx="8324849" cy="11239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20Beattie/Documents/Evergraze/2016%20Tool%20Updates/Evergraze%20Feedbase%20Planning%20and%20Budgeting%20Too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vergraze.com.au/Users/Fry/AppData/Local/Temp/Rotational_grazing_toolLatestVersion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Tables"/>
      <sheetName val="Tables"/>
      <sheetName val="Rotation Drafts2"/>
      <sheetName val="Rotation Drafts"/>
      <sheetName val="Summer Budget 2"/>
      <sheetName val="RotationLength"/>
      <sheetName val="Rotation"/>
      <sheetName val="Your grazing chart"/>
      <sheetName val="Phosphorus Calculator"/>
      <sheetName val="Nitrogen"/>
      <sheetName val="How Many Hectares"/>
      <sheetName val="Home"/>
      <sheetName val="Instructions"/>
      <sheetName val="Sheet2"/>
      <sheetName val="Sheet1"/>
      <sheetName val="Menu"/>
      <sheetName val="Results"/>
      <sheetName val="Feed Ration"/>
      <sheetName val="Pasture growth calculation"/>
      <sheetName val="How much feed will I have"/>
      <sheetName val="How long paddock last"/>
      <sheetName val="LookUp"/>
      <sheetName val="Tables 5-13"/>
      <sheetName val="Feed Required"/>
      <sheetName val="Summer Budget"/>
      <sheetName val="Winter Budget"/>
      <sheetName val="How Many Stock"/>
      <sheetName val="DSEs"/>
      <sheetName val="Winter Budget2"/>
      <sheetName val="Summer Budget3"/>
      <sheetName val="GP Tables"/>
      <sheetName val="SR Summary"/>
    </sheetNames>
    <sheetDataSet>
      <sheetData sheetId="0">
        <row r="8">
          <cell r="Y8" t="str">
            <v>Loams/sandy loams</v>
          </cell>
        </row>
        <row r="9">
          <cell r="Y9" t="str">
            <v>Clay loams</v>
          </cell>
        </row>
        <row r="10">
          <cell r="Y10" t="str">
            <v>Clays</v>
          </cell>
        </row>
        <row r="11">
          <cell r="Y11" t="str">
            <v>Acid sands</v>
          </cell>
        </row>
        <row r="15">
          <cell r="Z15" t="str">
            <v>Flat/rolling</v>
          </cell>
          <cell r="AC15" t="str">
            <v>Intensive rotational grazing</v>
          </cell>
        </row>
        <row r="16">
          <cell r="Z16" t="str">
            <v>Easy hills</v>
          </cell>
          <cell r="AC16" t="str">
            <v>Set stocked or intermittent grazing</v>
          </cell>
        </row>
        <row r="17">
          <cell r="Z17" t="str">
            <v>Steep hills</v>
          </cell>
        </row>
        <row r="24">
          <cell r="AA24">
            <v>600</v>
          </cell>
          <cell r="AB24">
            <v>700</v>
          </cell>
          <cell r="AC24">
            <v>800</v>
          </cell>
          <cell r="AD24" t="str">
            <v>900+</v>
          </cell>
        </row>
      </sheetData>
      <sheetData sheetId="1"/>
      <sheetData sheetId="2">
        <row r="3">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row>
      </sheetData>
      <sheetData sheetId="3">
        <row r="3">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row>
      </sheetData>
      <sheetData sheetId="4">
        <row r="1">
          <cell r="AN1" t="str">
            <v>Stock Type</v>
          </cell>
        </row>
        <row r="2">
          <cell r="AN2" t="str">
            <v>Cows</v>
          </cell>
          <cell r="AQ2" t="str">
            <v>Cows</v>
          </cell>
          <cell r="AT2" t="str">
            <v>Dry/Late Pregnancy</v>
          </cell>
        </row>
        <row r="3">
          <cell r="AN3" t="str">
            <v>Cows</v>
          </cell>
          <cell r="AQ3" t="str">
            <v>Cows</v>
          </cell>
          <cell r="AT3" t="str">
            <v>Early lactation (2 months)</v>
          </cell>
        </row>
        <row r="4">
          <cell r="AN4" t="str">
            <v>Cows</v>
          </cell>
          <cell r="AQ4" t="str">
            <v>Cows</v>
          </cell>
          <cell r="AT4" t="str">
            <v>Late lactation (150 kg calf)</v>
          </cell>
        </row>
        <row r="5">
          <cell r="AN5" t="str">
            <v>Cows</v>
          </cell>
          <cell r="AQ5" t="str">
            <v>Cows</v>
          </cell>
          <cell r="AT5" t="str">
            <v>Not Applicable</v>
          </cell>
        </row>
        <row r="6">
          <cell r="AN6" t="str">
            <v>Weaner Cattle</v>
          </cell>
          <cell r="AQ6" t="str">
            <v>Weaner Cattle</v>
          </cell>
          <cell r="AT6" t="str">
            <v>Dry</v>
          </cell>
        </row>
        <row r="7">
          <cell r="AN7" t="str">
            <v>Weaner Cattle</v>
          </cell>
          <cell r="AQ7" t="str">
            <v>Lambs</v>
          </cell>
          <cell r="AT7" t="str">
            <v>Pregnant</v>
          </cell>
        </row>
        <row r="8">
          <cell r="AN8" t="str">
            <v>Weaner Cattle</v>
          </cell>
          <cell r="AQ8" t="str">
            <v>Ewes/Wethers</v>
          </cell>
          <cell r="AT8" t="str">
            <v>Pregnant</v>
          </cell>
        </row>
        <row r="9">
          <cell r="AN9" t="str">
            <v>Weaner Cattle</v>
          </cell>
          <cell r="AQ9" t="str">
            <v>Ewes/Wethers</v>
          </cell>
          <cell r="AT9" t="str">
            <v>Lactating</v>
          </cell>
        </row>
        <row r="10">
          <cell r="AN10" t="str">
            <v>Weaner Cattle</v>
          </cell>
          <cell r="AQ10" t="str">
            <v>Ewes/Wethers</v>
          </cell>
          <cell r="AT10" t="str">
            <v>Lactating</v>
          </cell>
        </row>
        <row r="11">
          <cell r="AN11" t="str">
            <v>Weaner Cattle</v>
          </cell>
          <cell r="AQ11" t="str">
            <v>Ewes/Wethers</v>
          </cell>
          <cell r="AT11" t="str">
            <v>Dry/Early Preg</v>
          </cell>
        </row>
        <row r="12">
          <cell r="AN12" t="str">
            <v>Weaner Cattle</v>
          </cell>
          <cell r="AQ12" t="str">
            <v>Ewes/Wethers</v>
          </cell>
          <cell r="AT12" t="str">
            <v>Late Preg (last 3 months)</v>
          </cell>
        </row>
        <row r="13">
          <cell r="AN13" t="str">
            <v>Weaner Cattle</v>
          </cell>
          <cell r="AQ13" t="str">
            <v>Ewes/Wethers</v>
          </cell>
          <cell r="AT13" t="str">
            <v>Pregnant - 50 days</v>
          </cell>
        </row>
        <row r="14">
          <cell r="AN14" t="str">
            <v>Ewes/Wethers</v>
          </cell>
          <cell r="AQ14" t="str">
            <v>Ewes/Wethers</v>
          </cell>
          <cell r="AT14" t="str">
            <v>Pregnant - 50 days</v>
          </cell>
        </row>
        <row r="15">
          <cell r="AN15" t="str">
            <v>Ewes/Wethers</v>
          </cell>
          <cell r="AQ15" t="str">
            <v>Ewes/Wethers</v>
          </cell>
          <cell r="AT15" t="str">
            <v>Pregnant - 70 days</v>
          </cell>
        </row>
        <row r="16">
          <cell r="AN16" t="str">
            <v>Ewes/Wethers</v>
          </cell>
          <cell r="AT16" t="str">
            <v>Pregnant - 70 days</v>
          </cell>
        </row>
        <row r="17">
          <cell r="AN17" t="str">
            <v>Ewes/Wethers</v>
          </cell>
          <cell r="AT17" t="str">
            <v>Pregnant - 100 days</v>
          </cell>
        </row>
        <row r="18">
          <cell r="AN18" t="str">
            <v>Lambs</v>
          </cell>
          <cell r="AT18" t="str">
            <v>Pregnant - 100 days</v>
          </cell>
        </row>
        <row r="19">
          <cell r="AN19" t="str">
            <v>Lambs</v>
          </cell>
          <cell r="AT19" t="str">
            <v>Pregnant - 130 days</v>
          </cell>
        </row>
        <row r="20">
          <cell r="AN20" t="str">
            <v>Lambs</v>
          </cell>
          <cell r="AT20" t="str">
            <v>Pregnant - 130 days</v>
          </cell>
        </row>
        <row r="21">
          <cell r="AN21" t="str">
            <v>Lambs</v>
          </cell>
          <cell r="AT21" t="str">
            <v>Lactating - 10 days</v>
          </cell>
        </row>
        <row r="22">
          <cell r="AT22" t="str">
            <v>Lactating - 10 days</v>
          </cell>
        </row>
        <row r="23">
          <cell r="AT23" t="str">
            <v>Lactating - 30 days</v>
          </cell>
        </row>
        <row r="24">
          <cell r="AT24" t="str">
            <v>Lactating - 30 days</v>
          </cell>
        </row>
        <row r="25">
          <cell r="AT25" t="str">
            <v>Lactating - 50 days</v>
          </cell>
        </row>
        <row r="26">
          <cell r="AT26" t="str">
            <v>Lactating - 50 days</v>
          </cell>
        </row>
      </sheetData>
      <sheetData sheetId="5"/>
      <sheetData sheetId="6"/>
      <sheetData sheetId="7"/>
      <sheetData sheetId="8"/>
      <sheetData sheetId="9"/>
      <sheetData sheetId="10"/>
      <sheetData sheetId="11"/>
      <sheetData sheetId="12"/>
      <sheetData sheetId="13">
        <row r="1">
          <cell r="A1" t="str">
            <v>Stock Type</v>
          </cell>
        </row>
        <row r="2">
          <cell r="A2" t="str">
            <v>Cows</v>
          </cell>
          <cell r="E2" t="str">
            <v>Cows</v>
          </cell>
          <cell r="F2" t="str">
            <v>Cows</v>
          </cell>
          <cell r="I2" t="str">
            <v>Cows</v>
          </cell>
          <cell r="K2" t="str">
            <v>Wheat</v>
          </cell>
          <cell r="BB2" t="str">
            <v>Dry/Late Pregnancy</v>
          </cell>
          <cell r="BE2" t="str">
            <v>Cows</v>
          </cell>
        </row>
        <row r="3">
          <cell r="A3" t="str">
            <v>Cows</v>
          </cell>
          <cell r="E3" t="str">
            <v>Weaner Cattle</v>
          </cell>
          <cell r="F3" t="str">
            <v>Cows</v>
          </cell>
          <cell r="I3" t="str">
            <v>Cows</v>
          </cell>
          <cell r="K3" t="str">
            <v>Wheat</v>
          </cell>
          <cell r="O3">
            <v>0.4</v>
          </cell>
          <cell r="P3">
            <v>0.5</v>
          </cell>
          <cell r="Q3">
            <v>0.6</v>
          </cell>
          <cell r="R3">
            <v>0.7</v>
          </cell>
          <cell r="S3">
            <v>0.8</v>
          </cell>
          <cell r="BB3" t="str">
            <v>Early lactation (2 months)</v>
          </cell>
          <cell r="BE3" t="str">
            <v>Cows</v>
          </cell>
        </row>
        <row r="4">
          <cell r="A4" t="str">
            <v>Cows</v>
          </cell>
          <cell r="E4" t="str">
            <v>Ewes/Wethers</v>
          </cell>
          <cell r="F4" t="str">
            <v>Cows</v>
          </cell>
          <cell r="I4" t="str">
            <v>Cows</v>
          </cell>
          <cell r="K4" t="str">
            <v>Barley</v>
          </cell>
          <cell r="O4">
            <v>1</v>
          </cell>
          <cell r="P4">
            <v>2</v>
          </cell>
          <cell r="Q4">
            <v>3</v>
          </cell>
          <cell r="R4">
            <v>4</v>
          </cell>
          <cell r="S4">
            <v>5</v>
          </cell>
          <cell r="T4">
            <v>6</v>
          </cell>
          <cell r="U4">
            <v>7</v>
          </cell>
          <cell r="V4">
            <v>8</v>
          </cell>
          <cell r="W4">
            <v>9</v>
          </cell>
          <cell r="X4">
            <v>10</v>
          </cell>
          <cell r="BB4" t="str">
            <v>Late lactation (150 kg calf)</v>
          </cell>
          <cell r="BE4" t="str">
            <v>Cows</v>
          </cell>
        </row>
        <row r="5">
          <cell r="A5" t="str">
            <v>Cows</v>
          </cell>
          <cell r="E5" t="str">
            <v>Lambs</v>
          </cell>
          <cell r="F5" t="str">
            <v>Cows</v>
          </cell>
          <cell r="I5" t="str">
            <v>Cows</v>
          </cell>
          <cell r="K5" t="str">
            <v>Barley</v>
          </cell>
          <cell r="O5" t="str">
            <v>Light</v>
          </cell>
          <cell r="P5" t="str">
            <v>Moderate</v>
          </cell>
          <cell r="Q5" t="str">
            <v>Dense</v>
          </cell>
          <cell r="BB5" t="str">
            <v>Not Applicable</v>
          </cell>
          <cell r="BE5" t="str">
            <v>Cows</v>
          </cell>
        </row>
        <row r="6">
          <cell r="A6" t="str">
            <v>Weaner Cattle</v>
          </cell>
          <cell r="F6" t="str">
            <v>Weaner Cattle</v>
          </cell>
          <cell r="I6" t="str">
            <v>Weaner Cattle</v>
          </cell>
          <cell r="K6" t="str">
            <v>Triticale</v>
          </cell>
          <cell r="BB6" t="str">
            <v>Dry</v>
          </cell>
          <cell r="BE6" t="str">
            <v>Weaner Cattle</v>
          </cell>
        </row>
        <row r="7">
          <cell r="A7" t="str">
            <v>Weaner Cattle</v>
          </cell>
          <cell r="F7" t="str">
            <v>Lambs</v>
          </cell>
          <cell r="I7" t="str">
            <v>Weaner Cattle</v>
          </cell>
          <cell r="K7" t="str">
            <v>Triticale</v>
          </cell>
          <cell r="O7" t="str">
            <v>40% dig, 4.8 MJ ME/kg - Dry (Dead)</v>
          </cell>
          <cell r="P7" t="str">
            <v>50% dig, 6.5 MJ ME/kg - Dry, perennial</v>
          </cell>
          <cell r="Q7" t="str">
            <v>60% dig, 8.2 MJ ME/kg  - Gone to seed</v>
          </cell>
          <cell r="R7" t="str">
            <v>70% dig, 10 MJ ME/kg - Green, grassy</v>
          </cell>
          <cell r="S7" t="str">
            <v>75% dig, 10.8 MJ ME/kg - Green, 15-30% clover</v>
          </cell>
          <cell r="T7" t="str">
            <v>80% dig - 11.6 MJ ME/kg - Green, 60% clover</v>
          </cell>
          <cell r="BB7" t="str">
            <v>Pregnant</v>
          </cell>
          <cell r="BE7" t="str">
            <v>Lambs</v>
          </cell>
        </row>
        <row r="8">
          <cell r="A8" t="str">
            <v>Weaner Cattle</v>
          </cell>
          <cell r="F8" t="str">
            <v>Ewes/Wethers</v>
          </cell>
          <cell r="I8" t="str">
            <v>Weaner Cattle</v>
          </cell>
          <cell r="K8" t="str">
            <v>Oats</v>
          </cell>
          <cell r="O8" t="str">
            <v>Wheat</v>
          </cell>
          <cell r="P8" t="str">
            <v>Barley</v>
          </cell>
          <cell r="Q8" t="str">
            <v>Triticale</v>
          </cell>
          <cell r="R8" t="str">
            <v>Oats</v>
          </cell>
          <cell r="S8" t="str">
            <v>Lupins</v>
          </cell>
          <cell r="T8" t="str">
            <v>Peas</v>
          </cell>
          <cell r="U8" t="str">
            <v>Maize</v>
          </cell>
          <cell r="V8" t="str">
            <v>Safflower Seeds</v>
          </cell>
          <cell r="W8" t="str">
            <v>Rice</v>
          </cell>
          <cell r="X8" t="str">
            <v>Rye</v>
          </cell>
          <cell r="Y8" t="str">
            <v>Sorghum</v>
          </cell>
          <cell r="Z8" t="str">
            <v>Pellets</v>
          </cell>
          <cell r="AA8" t="str">
            <v>Grass Hay</v>
          </cell>
          <cell r="AB8" t="str">
            <v>Clover Hay</v>
          </cell>
          <cell r="AC8" t="str">
            <v>Lucerne Hay</v>
          </cell>
          <cell r="AD8" t="str">
            <v>Cereal Hay</v>
          </cell>
          <cell r="AE8" t="str">
            <v>Canola Hay</v>
          </cell>
          <cell r="AF8" t="str">
            <v>Grass Silage</v>
          </cell>
          <cell r="AG8" t="str">
            <v>Clover Silage</v>
          </cell>
          <cell r="AH8" t="str">
            <v>Lucerne Silage</v>
          </cell>
          <cell r="AI8" t="str">
            <v>Cereal Silage</v>
          </cell>
          <cell r="AJ8" t="str">
            <v>Canola Silage</v>
          </cell>
          <cell r="AK8" t="str">
            <v>Cereal Straw</v>
          </cell>
          <cell r="BB8" t="str">
            <v>Pregnant</v>
          </cell>
          <cell r="BE8" t="str">
            <v>Ewes/Wethers</v>
          </cell>
        </row>
        <row r="9">
          <cell r="A9" t="str">
            <v>Weaner Cattle</v>
          </cell>
          <cell r="F9" t="str">
            <v>Ewes/Wethers</v>
          </cell>
          <cell r="I9" t="str">
            <v>Weaner Cattle</v>
          </cell>
          <cell r="K9" t="str">
            <v>Oats</v>
          </cell>
          <cell r="BB9" t="str">
            <v>Lactating</v>
          </cell>
          <cell r="BE9" t="str">
            <v>Ewes/Wethers</v>
          </cell>
        </row>
        <row r="10">
          <cell r="A10" t="str">
            <v>Weaner Cattle</v>
          </cell>
          <cell r="F10" t="str">
            <v>Ewes/Wethers</v>
          </cell>
          <cell r="I10" t="str">
            <v>Ewes/Wethers</v>
          </cell>
          <cell r="K10" t="str">
            <v>Lupins</v>
          </cell>
          <cell r="O10" t="str">
            <v>40% dig, 4.8 MJ ME/kg - Dry (Dead)</v>
          </cell>
          <cell r="P10" t="str">
            <v>50% dig, 6.5 MJ ME/kg - Dry, perennial</v>
          </cell>
          <cell r="Q10" t="str">
            <v>60% dig, 8.2 MJ ME/kg  - Gone to seed</v>
          </cell>
          <cell r="R10" t="str">
            <v>70% dig, 10 MJ ME/kg - Green, grassy</v>
          </cell>
          <cell r="S10" t="str">
            <v>75% dig, 10.8 MJ ME/kg - Green, 15-30% clover</v>
          </cell>
          <cell r="T10" t="str">
            <v>80% dig - 11.6 MJ ME/kg - Green, 60% clover</v>
          </cell>
          <cell r="BB10" t="str">
            <v>Lactating</v>
          </cell>
          <cell r="BE10" t="str">
            <v>Ewes/Wethers</v>
          </cell>
        </row>
        <row r="11">
          <cell r="A11" t="str">
            <v>Weaner Cattle</v>
          </cell>
          <cell r="F11" t="str">
            <v>Ewes/Wethers</v>
          </cell>
          <cell r="I11" t="str">
            <v>Ewes/Wethers</v>
          </cell>
          <cell r="K11" t="str">
            <v>Lupins</v>
          </cell>
          <cell r="BB11" t="str">
            <v>Dry/Early Preg</v>
          </cell>
          <cell r="BE11" t="str">
            <v>Ewes/Wethers</v>
          </cell>
        </row>
        <row r="12">
          <cell r="A12" t="str">
            <v>Weaner Cattle</v>
          </cell>
          <cell r="F12" t="str">
            <v>Ewes/Wethers</v>
          </cell>
          <cell r="I12" t="str">
            <v>Ewes/Wethers</v>
          </cell>
          <cell r="K12" t="str">
            <v>Peas</v>
          </cell>
          <cell r="BB12" t="str">
            <v>Late Preg (last 3 months)</v>
          </cell>
          <cell r="BE12" t="str">
            <v>Ewes/Wethers</v>
          </cell>
        </row>
        <row r="13">
          <cell r="A13" t="str">
            <v>Weaner Cattle</v>
          </cell>
          <cell r="F13" t="str">
            <v>Ewes/Wethers</v>
          </cell>
          <cell r="I13" t="str">
            <v>Lambs</v>
          </cell>
          <cell r="K13" t="str">
            <v>Peas</v>
          </cell>
          <cell r="BB13" t="str">
            <v>Pregnant - 50 days</v>
          </cell>
          <cell r="BE13" t="str">
            <v>Ewes/Wethers</v>
          </cell>
        </row>
        <row r="14">
          <cell r="A14" t="str">
            <v>Ewes/Wethers</v>
          </cell>
          <cell r="F14" t="str">
            <v>Ewes/Wethers</v>
          </cell>
          <cell r="I14" t="str">
            <v>Lambs</v>
          </cell>
          <cell r="K14" t="str">
            <v>Maize</v>
          </cell>
          <cell r="BB14" t="str">
            <v>Pregnant - 50 days</v>
          </cell>
          <cell r="BE14" t="str">
            <v>Ewes/Wethers</v>
          </cell>
        </row>
        <row r="15">
          <cell r="A15" t="str">
            <v>Ewes/Wethers</v>
          </cell>
          <cell r="F15" t="str">
            <v>Ewes/Wethers</v>
          </cell>
          <cell r="I15" t="str">
            <v>Lambs</v>
          </cell>
          <cell r="K15" t="str">
            <v>Maize</v>
          </cell>
          <cell r="BB15" t="str">
            <v>Pregnant - 70 days</v>
          </cell>
          <cell r="BE15" t="str">
            <v>Ewes/Wethers</v>
          </cell>
        </row>
        <row r="16">
          <cell r="A16" t="str">
            <v>Ewes/Wethers</v>
          </cell>
          <cell r="K16" t="str">
            <v>Safflower Seeds</v>
          </cell>
          <cell r="BB16" t="str">
            <v>Pregnant - 70 days</v>
          </cell>
        </row>
        <row r="17">
          <cell r="A17" t="str">
            <v>Ewes/Wethers</v>
          </cell>
          <cell r="K17" t="str">
            <v>Rice</v>
          </cell>
          <cell r="BB17" t="str">
            <v>Pregnant - 100 days</v>
          </cell>
        </row>
        <row r="18">
          <cell r="A18" t="str">
            <v>Lambs</v>
          </cell>
          <cell r="K18" t="str">
            <v>Rye</v>
          </cell>
          <cell r="BB18" t="str">
            <v>Pregnant - 100 days</v>
          </cell>
        </row>
        <row r="19">
          <cell r="A19" t="str">
            <v>Lambs</v>
          </cell>
          <cell r="K19" t="str">
            <v>Sorghum</v>
          </cell>
          <cell r="BB19" t="str">
            <v>Pregnant - 130 days</v>
          </cell>
        </row>
        <row r="20">
          <cell r="A20" t="str">
            <v>Lambs</v>
          </cell>
          <cell r="K20" t="str">
            <v>Sorghum</v>
          </cell>
          <cell r="BB20" t="str">
            <v>Pregnant - 130 days</v>
          </cell>
        </row>
        <row r="21">
          <cell r="A21" t="str">
            <v>Lambs</v>
          </cell>
          <cell r="K21" t="str">
            <v>Pellets</v>
          </cell>
          <cell r="BB21" t="str">
            <v>Lactating - 10 days</v>
          </cell>
        </row>
        <row r="22">
          <cell r="K22" t="str">
            <v>Grass Hay</v>
          </cell>
          <cell r="BB22" t="str">
            <v>Lactating - 10 days</v>
          </cell>
        </row>
        <row r="23">
          <cell r="K23" t="str">
            <v>Lucerne Hay</v>
          </cell>
          <cell r="BB23" t="str">
            <v>Lactating - 30 days</v>
          </cell>
        </row>
        <row r="24">
          <cell r="K24" t="str">
            <v>Cereal Hay</v>
          </cell>
          <cell r="BB24" t="str">
            <v>Lactating - 30 days</v>
          </cell>
        </row>
        <row r="25">
          <cell r="K25" t="str">
            <v>Canola Hay</v>
          </cell>
          <cell r="BB25" t="str">
            <v>Lactating - 50 days</v>
          </cell>
        </row>
        <row r="26">
          <cell r="K26" t="str">
            <v>Grass Silage</v>
          </cell>
          <cell r="BB26" t="str">
            <v>Lactating - 50 days</v>
          </cell>
        </row>
        <row r="27">
          <cell r="K27" t="str">
            <v>Clover Silage</v>
          </cell>
        </row>
        <row r="28">
          <cell r="K28" t="str">
            <v>Lucerne Silage</v>
          </cell>
        </row>
        <row r="29">
          <cell r="K29" t="str">
            <v>Cereal Silage</v>
          </cell>
        </row>
        <row r="30">
          <cell r="K30" t="str">
            <v>Canola Silage</v>
          </cell>
        </row>
        <row r="31">
          <cell r="K31" t="str">
            <v>Cereal Straw</v>
          </cell>
        </row>
        <row r="32">
          <cell r="K32" t="str">
            <v>Clover Hay</v>
          </cell>
        </row>
        <row r="53">
          <cell r="F53">
            <v>4.8</v>
          </cell>
        </row>
        <row r="54">
          <cell r="F54">
            <v>6.5</v>
          </cell>
        </row>
        <row r="55">
          <cell r="F55">
            <v>8.1999999999999993</v>
          </cell>
        </row>
        <row r="56">
          <cell r="F56">
            <v>10</v>
          </cell>
        </row>
        <row r="57">
          <cell r="F57">
            <v>10.8</v>
          </cell>
        </row>
        <row r="58">
          <cell r="F58">
            <v>11.6</v>
          </cell>
        </row>
      </sheetData>
      <sheetData sheetId="14"/>
      <sheetData sheetId="15"/>
      <sheetData sheetId="16"/>
      <sheetData sheetId="17"/>
      <sheetData sheetId="18"/>
      <sheetData sheetId="19"/>
      <sheetData sheetId="20"/>
      <sheetData sheetId="21">
        <row r="2">
          <cell r="B2" t="str">
            <v>Cows</v>
          </cell>
        </row>
        <row r="243">
          <cell r="D243">
            <v>40179</v>
          </cell>
        </row>
        <row r="244">
          <cell r="D244">
            <v>40180</v>
          </cell>
        </row>
        <row r="245">
          <cell r="D245">
            <v>40181</v>
          </cell>
        </row>
        <row r="246">
          <cell r="D246">
            <v>40182</v>
          </cell>
        </row>
        <row r="247">
          <cell r="D247">
            <v>40183</v>
          </cell>
        </row>
        <row r="248">
          <cell r="D248">
            <v>40184</v>
          </cell>
        </row>
        <row r="249">
          <cell r="D249">
            <v>40185</v>
          </cell>
        </row>
        <row r="250">
          <cell r="D250">
            <v>40186</v>
          </cell>
        </row>
        <row r="251">
          <cell r="D251">
            <v>40187</v>
          </cell>
        </row>
        <row r="252">
          <cell r="D252">
            <v>40188</v>
          </cell>
        </row>
        <row r="253">
          <cell r="D253">
            <v>40189</v>
          </cell>
        </row>
        <row r="254">
          <cell r="D254">
            <v>40190</v>
          </cell>
        </row>
        <row r="255">
          <cell r="D255">
            <v>40191</v>
          </cell>
        </row>
        <row r="256">
          <cell r="D256">
            <v>40192</v>
          </cell>
        </row>
        <row r="257">
          <cell r="D257">
            <v>40193</v>
          </cell>
        </row>
        <row r="258">
          <cell r="D258">
            <v>40194</v>
          </cell>
        </row>
        <row r="259">
          <cell r="D259">
            <v>40195</v>
          </cell>
        </row>
        <row r="260">
          <cell r="D260">
            <v>40196</v>
          </cell>
        </row>
        <row r="261">
          <cell r="D261">
            <v>40197</v>
          </cell>
        </row>
        <row r="262">
          <cell r="D262">
            <v>40198</v>
          </cell>
        </row>
        <row r="263">
          <cell r="D263">
            <v>40199</v>
          </cell>
        </row>
        <row r="264">
          <cell r="D264">
            <v>40200</v>
          </cell>
        </row>
        <row r="265">
          <cell r="D265">
            <v>40201</v>
          </cell>
        </row>
        <row r="266">
          <cell r="D266">
            <v>40202</v>
          </cell>
        </row>
        <row r="267">
          <cell r="D267">
            <v>40203</v>
          </cell>
        </row>
        <row r="268">
          <cell r="D268">
            <v>40204</v>
          </cell>
        </row>
        <row r="269">
          <cell r="D269">
            <v>40205</v>
          </cell>
        </row>
        <row r="270">
          <cell r="D270">
            <v>40206</v>
          </cell>
        </row>
        <row r="271">
          <cell r="D271">
            <v>40207</v>
          </cell>
        </row>
        <row r="272">
          <cell r="D272">
            <v>40208</v>
          </cell>
        </row>
        <row r="273">
          <cell r="D273">
            <v>40209</v>
          </cell>
        </row>
        <row r="274">
          <cell r="D274">
            <v>40210</v>
          </cell>
        </row>
        <row r="275">
          <cell r="D275">
            <v>40211</v>
          </cell>
        </row>
        <row r="276">
          <cell r="D276">
            <v>40212</v>
          </cell>
        </row>
        <row r="277">
          <cell r="D277">
            <v>40213</v>
          </cell>
        </row>
        <row r="278">
          <cell r="D278">
            <v>40214</v>
          </cell>
        </row>
        <row r="279">
          <cell r="D279">
            <v>40215</v>
          </cell>
        </row>
        <row r="280">
          <cell r="D280">
            <v>40216</v>
          </cell>
        </row>
        <row r="281">
          <cell r="D281">
            <v>40217</v>
          </cell>
        </row>
        <row r="282">
          <cell r="D282">
            <v>40218</v>
          </cell>
        </row>
        <row r="283">
          <cell r="D283">
            <v>40219</v>
          </cell>
        </row>
        <row r="284">
          <cell r="D284">
            <v>40220</v>
          </cell>
        </row>
        <row r="285">
          <cell r="D285">
            <v>40221</v>
          </cell>
        </row>
        <row r="286">
          <cell r="D286">
            <v>40222</v>
          </cell>
        </row>
        <row r="287">
          <cell r="D287">
            <v>40223</v>
          </cell>
        </row>
        <row r="288">
          <cell r="D288">
            <v>40224</v>
          </cell>
        </row>
        <row r="289">
          <cell r="D289">
            <v>40225</v>
          </cell>
        </row>
        <row r="290">
          <cell r="D290">
            <v>40226</v>
          </cell>
        </row>
        <row r="291">
          <cell r="D291">
            <v>40227</v>
          </cell>
        </row>
        <row r="292">
          <cell r="D292">
            <v>40228</v>
          </cell>
        </row>
        <row r="293">
          <cell r="D293">
            <v>40229</v>
          </cell>
        </row>
        <row r="294">
          <cell r="D294">
            <v>40230</v>
          </cell>
        </row>
        <row r="295">
          <cell r="D295">
            <v>40231</v>
          </cell>
        </row>
        <row r="296">
          <cell r="D296">
            <v>40232</v>
          </cell>
        </row>
        <row r="297">
          <cell r="D297">
            <v>40233</v>
          </cell>
        </row>
        <row r="298">
          <cell r="D298">
            <v>40234</v>
          </cell>
        </row>
        <row r="299">
          <cell r="D299">
            <v>40235</v>
          </cell>
        </row>
        <row r="300">
          <cell r="D300">
            <v>40236</v>
          </cell>
        </row>
        <row r="301">
          <cell r="D301">
            <v>40237</v>
          </cell>
        </row>
        <row r="302">
          <cell r="D302">
            <v>40238</v>
          </cell>
        </row>
        <row r="303">
          <cell r="D303">
            <v>40239</v>
          </cell>
        </row>
        <row r="304">
          <cell r="D304">
            <v>40240</v>
          </cell>
        </row>
        <row r="305">
          <cell r="D305">
            <v>40241</v>
          </cell>
        </row>
        <row r="306">
          <cell r="D306">
            <v>40242</v>
          </cell>
        </row>
        <row r="307">
          <cell r="D307">
            <v>40243</v>
          </cell>
        </row>
        <row r="308">
          <cell r="D308">
            <v>40244</v>
          </cell>
        </row>
        <row r="309">
          <cell r="D309">
            <v>40245</v>
          </cell>
        </row>
        <row r="310">
          <cell r="D310">
            <v>40246</v>
          </cell>
        </row>
        <row r="311">
          <cell r="D311">
            <v>40247</v>
          </cell>
        </row>
        <row r="312">
          <cell r="D312">
            <v>40248</v>
          </cell>
        </row>
        <row r="313">
          <cell r="D313">
            <v>40249</v>
          </cell>
        </row>
        <row r="314">
          <cell r="D314">
            <v>40250</v>
          </cell>
        </row>
        <row r="315">
          <cell r="D315">
            <v>40251</v>
          </cell>
        </row>
        <row r="316">
          <cell r="D316">
            <v>40252</v>
          </cell>
        </row>
        <row r="317">
          <cell r="D317">
            <v>40253</v>
          </cell>
        </row>
        <row r="318">
          <cell r="D318">
            <v>40254</v>
          </cell>
        </row>
        <row r="319">
          <cell r="D319">
            <v>40255</v>
          </cell>
        </row>
        <row r="320">
          <cell r="D320">
            <v>40256</v>
          </cell>
        </row>
        <row r="321">
          <cell r="D321">
            <v>40257</v>
          </cell>
        </row>
        <row r="322">
          <cell r="D322">
            <v>40258</v>
          </cell>
        </row>
        <row r="323">
          <cell r="D323">
            <v>40259</v>
          </cell>
        </row>
        <row r="324">
          <cell r="D324">
            <v>40260</v>
          </cell>
        </row>
        <row r="325">
          <cell r="D325">
            <v>40261</v>
          </cell>
        </row>
        <row r="326">
          <cell r="D326">
            <v>40262</v>
          </cell>
        </row>
        <row r="327">
          <cell r="D327">
            <v>40263</v>
          </cell>
        </row>
        <row r="328">
          <cell r="D328">
            <v>40264</v>
          </cell>
        </row>
        <row r="329">
          <cell r="D329">
            <v>40265</v>
          </cell>
        </row>
        <row r="330">
          <cell r="D330">
            <v>40266</v>
          </cell>
        </row>
        <row r="331">
          <cell r="D331">
            <v>40267</v>
          </cell>
        </row>
        <row r="332">
          <cell r="D332">
            <v>40268</v>
          </cell>
        </row>
        <row r="333">
          <cell r="D333">
            <v>40269</v>
          </cell>
        </row>
        <row r="334">
          <cell r="D334">
            <v>40270</v>
          </cell>
        </row>
        <row r="335">
          <cell r="D335">
            <v>40271</v>
          </cell>
        </row>
        <row r="336">
          <cell r="D336">
            <v>40272</v>
          </cell>
        </row>
        <row r="337">
          <cell r="D337">
            <v>40273</v>
          </cell>
        </row>
        <row r="338">
          <cell r="D338">
            <v>40274</v>
          </cell>
        </row>
        <row r="339">
          <cell r="D339">
            <v>40275</v>
          </cell>
        </row>
        <row r="340">
          <cell r="D340">
            <v>40276</v>
          </cell>
        </row>
        <row r="341">
          <cell r="D341">
            <v>40277</v>
          </cell>
        </row>
        <row r="342">
          <cell r="D342">
            <v>40278</v>
          </cell>
        </row>
        <row r="343">
          <cell r="D343">
            <v>40279</v>
          </cell>
        </row>
        <row r="344">
          <cell r="D344">
            <v>40280</v>
          </cell>
        </row>
        <row r="345">
          <cell r="D345">
            <v>40281</v>
          </cell>
        </row>
        <row r="346">
          <cell r="D346">
            <v>40282</v>
          </cell>
        </row>
        <row r="347">
          <cell r="D347">
            <v>40283</v>
          </cell>
        </row>
        <row r="348">
          <cell r="D348">
            <v>40284</v>
          </cell>
        </row>
        <row r="349">
          <cell r="D349">
            <v>40285</v>
          </cell>
        </row>
        <row r="350">
          <cell r="D350">
            <v>40286</v>
          </cell>
        </row>
        <row r="351">
          <cell r="D351">
            <v>40287</v>
          </cell>
        </row>
        <row r="352">
          <cell r="D352">
            <v>40288</v>
          </cell>
        </row>
        <row r="353">
          <cell r="D353">
            <v>40289</v>
          </cell>
        </row>
        <row r="354">
          <cell r="D354">
            <v>40290</v>
          </cell>
        </row>
        <row r="355">
          <cell r="D355">
            <v>40291</v>
          </cell>
        </row>
        <row r="356">
          <cell r="D356">
            <v>40292</v>
          </cell>
        </row>
        <row r="357">
          <cell r="D357">
            <v>40293</v>
          </cell>
        </row>
        <row r="358">
          <cell r="D358">
            <v>40294</v>
          </cell>
        </row>
        <row r="359">
          <cell r="D359">
            <v>40295</v>
          </cell>
        </row>
        <row r="360">
          <cell r="D360">
            <v>40296</v>
          </cell>
        </row>
        <row r="361">
          <cell r="D361">
            <v>40297</v>
          </cell>
        </row>
        <row r="362">
          <cell r="D362">
            <v>40298</v>
          </cell>
        </row>
        <row r="363">
          <cell r="D363">
            <v>40299</v>
          </cell>
        </row>
        <row r="364">
          <cell r="D364">
            <v>40300</v>
          </cell>
        </row>
        <row r="365">
          <cell r="D365">
            <v>40301</v>
          </cell>
        </row>
        <row r="366">
          <cell r="D366">
            <v>40302</v>
          </cell>
        </row>
        <row r="367">
          <cell r="D367">
            <v>40303</v>
          </cell>
        </row>
        <row r="368">
          <cell r="D368">
            <v>40304</v>
          </cell>
        </row>
        <row r="369">
          <cell r="D369">
            <v>40305</v>
          </cell>
        </row>
        <row r="370">
          <cell r="D370">
            <v>40306</v>
          </cell>
        </row>
        <row r="371">
          <cell r="D371">
            <v>40307</v>
          </cell>
        </row>
        <row r="372">
          <cell r="D372">
            <v>40308</v>
          </cell>
        </row>
        <row r="373">
          <cell r="D373">
            <v>40309</v>
          </cell>
        </row>
        <row r="374">
          <cell r="D374">
            <v>40310</v>
          </cell>
        </row>
        <row r="375">
          <cell r="D375">
            <v>40311</v>
          </cell>
        </row>
        <row r="376">
          <cell r="D376">
            <v>40312</v>
          </cell>
        </row>
        <row r="377">
          <cell r="D377">
            <v>40313</v>
          </cell>
        </row>
        <row r="378">
          <cell r="D378">
            <v>40314</v>
          </cell>
        </row>
        <row r="379">
          <cell r="D379">
            <v>40315</v>
          </cell>
        </row>
        <row r="380">
          <cell r="D380">
            <v>40316</v>
          </cell>
        </row>
        <row r="381">
          <cell r="D381">
            <v>40317</v>
          </cell>
        </row>
        <row r="382">
          <cell r="D382">
            <v>40318</v>
          </cell>
        </row>
        <row r="383">
          <cell r="D383">
            <v>40319</v>
          </cell>
        </row>
        <row r="384">
          <cell r="D384">
            <v>40320</v>
          </cell>
        </row>
        <row r="385">
          <cell r="D385">
            <v>40321</v>
          </cell>
        </row>
        <row r="386">
          <cell r="D386">
            <v>40322</v>
          </cell>
        </row>
        <row r="387">
          <cell r="D387">
            <v>40323</v>
          </cell>
        </row>
        <row r="388">
          <cell r="D388">
            <v>40324</v>
          </cell>
        </row>
        <row r="389">
          <cell r="D389">
            <v>40325</v>
          </cell>
        </row>
        <row r="390">
          <cell r="D390">
            <v>40326</v>
          </cell>
        </row>
        <row r="391">
          <cell r="D391">
            <v>40327</v>
          </cell>
        </row>
        <row r="392">
          <cell r="D392">
            <v>40328</v>
          </cell>
        </row>
        <row r="393">
          <cell r="D393">
            <v>40329</v>
          </cell>
        </row>
        <row r="394">
          <cell r="D394">
            <v>40330</v>
          </cell>
        </row>
        <row r="395">
          <cell r="D395">
            <v>40331</v>
          </cell>
        </row>
        <row r="396">
          <cell r="D396">
            <v>40332</v>
          </cell>
        </row>
        <row r="397">
          <cell r="D397">
            <v>40333</v>
          </cell>
        </row>
        <row r="398">
          <cell r="D398">
            <v>40334</v>
          </cell>
        </row>
        <row r="399">
          <cell r="D399">
            <v>40335</v>
          </cell>
        </row>
        <row r="400">
          <cell r="D400">
            <v>40336</v>
          </cell>
        </row>
        <row r="401">
          <cell r="D401">
            <v>40337</v>
          </cell>
        </row>
        <row r="402">
          <cell r="D402">
            <v>40338</v>
          </cell>
        </row>
        <row r="403">
          <cell r="D403">
            <v>40339</v>
          </cell>
        </row>
        <row r="404">
          <cell r="D404">
            <v>40340</v>
          </cell>
        </row>
        <row r="405">
          <cell r="D405">
            <v>40341</v>
          </cell>
        </row>
        <row r="406">
          <cell r="D406">
            <v>40342</v>
          </cell>
        </row>
        <row r="407">
          <cell r="D407">
            <v>40343</v>
          </cell>
        </row>
        <row r="408">
          <cell r="D408">
            <v>40344</v>
          </cell>
        </row>
        <row r="409">
          <cell r="D409">
            <v>40345</v>
          </cell>
        </row>
        <row r="410">
          <cell r="D410">
            <v>40346</v>
          </cell>
        </row>
        <row r="411">
          <cell r="D411">
            <v>40347</v>
          </cell>
        </row>
        <row r="412">
          <cell r="D412">
            <v>40348</v>
          </cell>
        </row>
        <row r="413">
          <cell r="D413">
            <v>40349</v>
          </cell>
        </row>
        <row r="414">
          <cell r="D414">
            <v>40350</v>
          </cell>
        </row>
        <row r="415">
          <cell r="D415">
            <v>40351</v>
          </cell>
        </row>
        <row r="416">
          <cell r="D416">
            <v>40352</v>
          </cell>
        </row>
        <row r="417">
          <cell r="D417">
            <v>40353</v>
          </cell>
        </row>
        <row r="418">
          <cell r="D418">
            <v>40354</v>
          </cell>
        </row>
        <row r="419">
          <cell r="D419">
            <v>40355</v>
          </cell>
        </row>
        <row r="420">
          <cell r="D420">
            <v>40356</v>
          </cell>
        </row>
        <row r="421">
          <cell r="D421">
            <v>40357</v>
          </cell>
        </row>
        <row r="422">
          <cell r="D422">
            <v>40358</v>
          </cell>
        </row>
        <row r="423">
          <cell r="D423">
            <v>40359</v>
          </cell>
        </row>
        <row r="424">
          <cell r="D424">
            <v>40360</v>
          </cell>
        </row>
        <row r="425">
          <cell r="D425">
            <v>40361</v>
          </cell>
        </row>
        <row r="426">
          <cell r="D426">
            <v>40362</v>
          </cell>
        </row>
        <row r="427">
          <cell r="D427">
            <v>40363</v>
          </cell>
        </row>
        <row r="428">
          <cell r="D428">
            <v>40364</v>
          </cell>
        </row>
        <row r="429">
          <cell r="D429">
            <v>40365</v>
          </cell>
        </row>
        <row r="430">
          <cell r="D430">
            <v>40366</v>
          </cell>
        </row>
        <row r="431">
          <cell r="D431">
            <v>40367</v>
          </cell>
        </row>
        <row r="432">
          <cell r="D432">
            <v>40368</v>
          </cell>
        </row>
        <row r="433">
          <cell r="D433">
            <v>40369</v>
          </cell>
        </row>
        <row r="434">
          <cell r="D434">
            <v>40370</v>
          </cell>
        </row>
        <row r="435">
          <cell r="D435">
            <v>40371</v>
          </cell>
        </row>
        <row r="436">
          <cell r="D436">
            <v>40372</v>
          </cell>
        </row>
        <row r="437">
          <cell r="D437">
            <v>40373</v>
          </cell>
        </row>
        <row r="438">
          <cell r="D438">
            <v>40374</v>
          </cell>
        </row>
        <row r="439">
          <cell r="D439">
            <v>40375</v>
          </cell>
        </row>
        <row r="440">
          <cell r="D440">
            <v>40376</v>
          </cell>
        </row>
        <row r="441">
          <cell r="D441">
            <v>40377</v>
          </cell>
        </row>
        <row r="442">
          <cell r="D442">
            <v>40378</v>
          </cell>
        </row>
        <row r="443">
          <cell r="D443">
            <v>40379</v>
          </cell>
        </row>
        <row r="444">
          <cell r="D444">
            <v>40380</v>
          </cell>
        </row>
        <row r="445">
          <cell r="D445">
            <v>40381</v>
          </cell>
        </row>
        <row r="446">
          <cell r="D446">
            <v>40382</v>
          </cell>
        </row>
        <row r="447">
          <cell r="D447">
            <v>40383</v>
          </cell>
        </row>
        <row r="448">
          <cell r="D448">
            <v>40384</v>
          </cell>
        </row>
        <row r="449">
          <cell r="D449">
            <v>40385</v>
          </cell>
        </row>
        <row r="450">
          <cell r="D450">
            <v>40386</v>
          </cell>
        </row>
        <row r="451">
          <cell r="D451">
            <v>40387</v>
          </cell>
        </row>
        <row r="452">
          <cell r="D452">
            <v>40388</v>
          </cell>
        </row>
        <row r="453">
          <cell r="D453">
            <v>40389</v>
          </cell>
        </row>
        <row r="454">
          <cell r="D454">
            <v>40390</v>
          </cell>
        </row>
        <row r="455">
          <cell r="D455">
            <v>40391</v>
          </cell>
        </row>
        <row r="456">
          <cell r="D456">
            <v>40392</v>
          </cell>
        </row>
        <row r="457">
          <cell r="D457">
            <v>40393</v>
          </cell>
        </row>
        <row r="458">
          <cell r="D458">
            <v>40394</v>
          </cell>
        </row>
        <row r="459">
          <cell r="D459">
            <v>40395</v>
          </cell>
        </row>
        <row r="460">
          <cell r="D460">
            <v>40396</v>
          </cell>
        </row>
        <row r="461">
          <cell r="D461">
            <v>40397</v>
          </cell>
        </row>
        <row r="462">
          <cell r="D462">
            <v>40398</v>
          </cell>
        </row>
        <row r="463">
          <cell r="D463">
            <v>40399</v>
          </cell>
        </row>
        <row r="464">
          <cell r="D464">
            <v>40400</v>
          </cell>
        </row>
        <row r="465">
          <cell r="D465">
            <v>40401</v>
          </cell>
        </row>
        <row r="466">
          <cell r="D466">
            <v>40402</v>
          </cell>
        </row>
        <row r="467">
          <cell r="D467">
            <v>40403</v>
          </cell>
        </row>
        <row r="468">
          <cell r="D468">
            <v>40404</v>
          </cell>
        </row>
        <row r="469">
          <cell r="D469">
            <v>40405</v>
          </cell>
        </row>
        <row r="470">
          <cell r="D470">
            <v>40406</v>
          </cell>
        </row>
        <row r="471">
          <cell r="D471">
            <v>40407</v>
          </cell>
        </row>
        <row r="472">
          <cell r="D472">
            <v>40408</v>
          </cell>
        </row>
        <row r="473">
          <cell r="D473">
            <v>40409</v>
          </cell>
        </row>
        <row r="474">
          <cell r="D474">
            <v>40410</v>
          </cell>
        </row>
        <row r="475">
          <cell r="D475">
            <v>40411</v>
          </cell>
        </row>
        <row r="476">
          <cell r="D476">
            <v>40412</v>
          </cell>
        </row>
        <row r="477">
          <cell r="D477">
            <v>40413</v>
          </cell>
        </row>
        <row r="478">
          <cell r="D478">
            <v>40414</v>
          </cell>
        </row>
        <row r="479">
          <cell r="D479">
            <v>40415</v>
          </cell>
        </row>
        <row r="480">
          <cell r="D480">
            <v>40416</v>
          </cell>
        </row>
        <row r="481">
          <cell r="D481">
            <v>40417</v>
          </cell>
        </row>
        <row r="482">
          <cell r="D482">
            <v>40418</v>
          </cell>
        </row>
        <row r="483">
          <cell r="D483">
            <v>40419</v>
          </cell>
        </row>
        <row r="484">
          <cell r="D484">
            <v>40420</v>
          </cell>
        </row>
        <row r="485">
          <cell r="D485">
            <v>40421</v>
          </cell>
        </row>
        <row r="486">
          <cell r="D486">
            <v>40422</v>
          </cell>
        </row>
        <row r="487">
          <cell r="D487">
            <v>40423</v>
          </cell>
        </row>
        <row r="488">
          <cell r="D488">
            <v>40424</v>
          </cell>
        </row>
        <row r="489">
          <cell r="D489">
            <v>40425</v>
          </cell>
        </row>
        <row r="490">
          <cell r="D490">
            <v>40426</v>
          </cell>
        </row>
        <row r="491">
          <cell r="D491">
            <v>40427</v>
          </cell>
        </row>
        <row r="492">
          <cell r="D492">
            <v>40428</v>
          </cell>
        </row>
        <row r="493">
          <cell r="D493">
            <v>40429</v>
          </cell>
        </row>
        <row r="494">
          <cell r="D494">
            <v>40430</v>
          </cell>
        </row>
        <row r="495">
          <cell r="D495">
            <v>40431</v>
          </cell>
        </row>
        <row r="496">
          <cell r="D496">
            <v>40432</v>
          </cell>
        </row>
        <row r="497">
          <cell r="D497">
            <v>40433</v>
          </cell>
        </row>
        <row r="498">
          <cell r="D498">
            <v>40434</v>
          </cell>
        </row>
        <row r="499">
          <cell r="D499">
            <v>40435</v>
          </cell>
        </row>
        <row r="500">
          <cell r="D500">
            <v>40436</v>
          </cell>
        </row>
        <row r="501">
          <cell r="D501">
            <v>40437</v>
          </cell>
        </row>
        <row r="502">
          <cell r="D502">
            <v>40438</v>
          </cell>
        </row>
        <row r="503">
          <cell r="D503">
            <v>40439</v>
          </cell>
        </row>
        <row r="504">
          <cell r="D504">
            <v>40440</v>
          </cell>
        </row>
        <row r="505">
          <cell r="D505">
            <v>40441</v>
          </cell>
        </row>
        <row r="506">
          <cell r="D506">
            <v>40442</v>
          </cell>
        </row>
        <row r="507">
          <cell r="D507">
            <v>40443</v>
          </cell>
        </row>
        <row r="508">
          <cell r="D508">
            <v>40444</v>
          </cell>
        </row>
        <row r="509">
          <cell r="D509">
            <v>40445</v>
          </cell>
        </row>
        <row r="510">
          <cell r="D510">
            <v>40446</v>
          </cell>
        </row>
        <row r="511">
          <cell r="D511">
            <v>40447</v>
          </cell>
        </row>
        <row r="512">
          <cell r="D512">
            <v>40448</v>
          </cell>
        </row>
        <row r="513">
          <cell r="D513">
            <v>40449</v>
          </cell>
        </row>
        <row r="514">
          <cell r="D514">
            <v>40450</v>
          </cell>
        </row>
        <row r="515">
          <cell r="D515">
            <v>40451</v>
          </cell>
        </row>
        <row r="516">
          <cell r="D516">
            <v>40452</v>
          </cell>
        </row>
        <row r="517">
          <cell r="D517">
            <v>40453</v>
          </cell>
        </row>
        <row r="518">
          <cell r="D518">
            <v>40454</v>
          </cell>
        </row>
        <row r="519">
          <cell r="D519">
            <v>40455</v>
          </cell>
        </row>
        <row r="520">
          <cell r="D520">
            <v>40456</v>
          </cell>
        </row>
        <row r="521">
          <cell r="D521">
            <v>40457</v>
          </cell>
        </row>
        <row r="522">
          <cell r="D522">
            <v>40458</v>
          </cell>
        </row>
        <row r="523">
          <cell r="D523">
            <v>40459</v>
          </cell>
        </row>
        <row r="524">
          <cell r="D524">
            <v>40460</v>
          </cell>
        </row>
        <row r="525">
          <cell r="D525">
            <v>40461</v>
          </cell>
        </row>
        <row r="526">
          <cell r="D526">
            <v>40462</v>
          </cell>
        </row>
        <row r="527">
          <cell r="D527">
            <v>40463</v>
          </cell>
        </row>
        <row r="528">
          <cell r="D528">
            <v>40464</v>
          </cell>
        </row>
        <row r="529">
          <cell r="D529">
            <v>40465</v>
          </cell>
        </row>
        <row r="530">
          <cell r="D530">
            <v>40466</v>
          </cell>
        </row>
        <row r="531">
          <cell r="D531">
            <v>40467</v>
          </cell>
        </row>
        <row r="532">
          <cell r="D532">
            <v>40468</v>
          </cell>
        </row>
        <row r="533">
          <cell r="D533">
            <v>40469</v>
          </cell>
        </row>
        <row r="534">
          <cell r="D534">
            <v>40470</v>
          </cell>
        </row>
        <row r="535">
          <cell r="D535">
            <v>40471</v>
          </cell>
        </row>
        <row r="536">
          <cell r="D536">
            <v>40472</v>
          </cell>
        </row>
        <row r="537">
          <cell r="D537">
            <v>40473</v>
          </cell>
        </row>
        <row r="538">
          <cell r="D538">
            <v>40474</v>
          </cell>
        </row>
        <row r="539">
          <cell r="D539">
            <v>40475</v>
          </cell>
        </row>
        <row r="540">
          <cell r="D540">
            <v>40476</v>
          </cell>
        </row>
        <row r="541">
          <cell r="D541">
            <v>40477</v>
          </cell>
        </row>
        <row r="542">
          <cell r="D542">
            <v>40478</v>
          </cell>
        </row>
        <row r="543">
          <cell r="D543">
            <v>40479</v>
          </cell>
        </row>
        <row r="544">
          <cell r="D544">
            <v>40480</v>
          </cell>
        </row>
        <row r="545">
          <cell r="D545">
            <v>40481</v>
          </cell>
        </row>
        <row r="546">
          <cell r="D546">
            <v>40482</v>
          </cell>
        </row>
        <row r="547">
          <cell r="D547">
            <v>40483</v>
          </cell>
        </row>
        <row r="548">
          <cell r="D548">
            <v>40484</v>
          </cell>
        </row>
        <row r="549">
          <cell r="D549">
            <v>40485</v>
          </cell>
        </row>
        <row r="550">
          <cell r="D550">
            <v>40486</v>
          </cell>
        </row>
        <row r="551">
          <cell r="D551">
            <v>40487</v>
          </cell>
        </row>
        <row r="552">
          <cell r="D552">
            <v>40488</v>
          </cell>
        </row>
        <row r="553">
          <cell r="D553">
            <v>40489</v>
          </cell>
        </row>
        <row r="554">
          <cell r="D554">
            <v>40490</v>
          </cell>
        </row>
        <row r="555">
          <cell r="D555">
            <v>40491</v>
          </cell>
        </row>
        <row r="556">
          <cell r="D556">
            <v>40492</v>
          </cell>
        </row>
        <row r="557">
          <cell r="D557">
            <v>40493</v>
          </cell>
        </row>
        <row r="558">
          <cell r="D558">
            <v>40494</v>
          </cell>
        </row>
        <row r="559">
          <cell r="D559">
            <v>40495</v>
          </cell>
        </row>
        <row r="560">
          <cell r="D560">
            <v>40496</v>
          </cell>
        </row>
        <row r="561">
          <cell r="D561">
            <v>40497</v>
          </cell>
        </row>
        <row r="562">
          <cell r="D562">
            <v>40498</v>
          </cell>
        </row>
        <row r="563">
          <cell r="D563">
            <v>40499</v>
          </cell>
        </row>
        <row r="564">
          <cell r="D564">
            <v>40500</v>
          </cell>
        </row>
        <row r="565">
          <cell r="D565">
            <v>40501</v>
          </cell>
        </row>
        <row r="566">
          <cell r="D566">
            <v>40502</v>
          </cell>
        </row>
        <row r="567">
          <cell r="D567">
            <v>40503</v>
          </cell>
        </row>
        <row r="568">
          <cell r="D568">
            <v>40504</v>
          </cell>
        </row>
        <row r="569">
          <cell r="D569">
            <v>40505</v>
          </cell>
        </row>
        <row r="570">
          <cell r="D570">
            <v>40506</v>
          </cell>
        </row>
        <row r="571">
          <cell r="D571">
            <v>40507</v>
          </cell>
        </row>
        <row r="572">
          <cell r="D572">
            <v>40508</v>
          </cell>
        </row>
        <row r="573">
          <cell r="D573">
            <v>40509</v>
          </cell>
        </row>
        <row r="574">
          <cell r="D574">
            <v>40510</v>
          </cell>
        </row>
        <row r="575">
          <cell r="D575">
            <v>40511</v>
          </cell>
        </row>
        <row r="576">
          <cell r="D576">
            <v>40512</v>
          </cell>
        </row>
        <row r="577">
          <cell r="D577">
            <v>40513</v>
          </cell>
        </row>
        <row r="578">
          <cell r="D578">
            <v>40514</v>
          </cell>
        </row>
        <row r="579">
          <cell r="D579">
            <v>40515</v>
          </cell>
        </row>
        <row r="580">
          <cell r="D580">
            <v>40516</v>
          </cell>
        </row>
        <row r="581">
          <cell r="D581">
            <v>40517</v>
          </cell>
        </row>
        <row r="582">
          <cell r="D582">
            <v>40518</v>
          </cell>
        </row>
        <row r="583">
          <cell r="D583">
            <v>40519</v>
          </cell>
        </row>
        <row r="584">
          <cell r="D584">
            <v>40520</v>
          </cell>
        </row>
        <row r="585">
          <cell r="D585">
            <v>40521</v>
          </cell>
        </row>
        <row r="586">
          <cell r="D586">
            <v>40522</v>
          </cell>
        </row>
        <row r="587">
          <cell r="D587">
            <v>40523</v>
          </cell>
        </row>
        <row r="588">
          <cell r="D588">
            <v>40524</v>
          </cell>
        </row>
        <row r="589">
          <cell r="D589">
            <v>40525</v>
          </cell>
        </row>
        <row r="590">
          <cell r="D590">
            <v>40526</v>
          </cell>
        </row>
        <row r="591">
          <cell r="D591">
            <v>40527</v>
          </cell>
        </row>
        <row r="592">
          <cell r="D592">
            <v>40528</v>
          </cell>
        </row>
        <row r="593">
          <cell r="D593">
            <v>40529</v>
          </cell>
        </row>
        <row r="594">
          <cell r="D594">
            <v>40530</v>
          </cell>
        </row>
        <row r="595">
          <cell r="D595">
            <v>40531</v>
          </cell>
        </row>
        <row r="596">
          <cell r="D596">
            <v>40532</v>
          </cell>
        </row>
        <row r="597">
          <cell r="D597">
            <v>40533</v>
          </cell>
        </row>
        <row r="598">
          <cell r="D598">
            <v>40534</v>
          </cell>
        </row>
        <row r="599">
          <cell r="D599">
            <v>40535</v>
          </cell>
        </row>
        <row r="600">
          <cell r="D600">
            <v>40536</v>
          </cell>
        </row>
        <row r="601">
          <cell r="D601">
            <v>40537</v>
          </cell>
        </row>
        <row r="602">
          <cell r="D602">
            <v>40538</v>
          </cell>
        </row>
        <row r="603">
          <cell r="D603">
            <v>40539</v>
          </cell>
        </row>
        <row r="604">
          <cell r="D604">
            <v>40540</v>
          </cell>
        </row>
        <row r="605">
          <cell r="D605">
            <v>40541</v>
          </cell>
        </row>
        <row r="606">
          <cell r="D606">
            <v>40542</v>
          </cell>
        </row>
        <row r="607">
          <cell r="D607">
            <v>40543</v>
          </cell>
        </row>
      </sheetData>
      <sheetData sheetId="22"/>
      <sheetData sheetId="23"/>
      <sheetData sheetId="24"/>
      <sheetData sheetId="25">
        <row r="40">
          <cell r="C40">
            <v>0</v>
          </cell>
        </row>
      </sheetData>
      <sheetData sheetId="26"/>
      <sheetData sheetId="27"/>
      <sheetData sheetId="28"/>
      <sheetData sheetId="29">
        <row r="10">
          <cell r="E10" t="str">
            <v/>
          </cell>
        </row>
      </sheetData>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Tables"/>
      <sheetName val="Tables"/>
      <sheetName val="Rotation Drafts2"/>
      <sheetName val="Rotation Drafts"/>
      <sheetName val="Summer Budget 2"/>
      <sheetName val="RotationLength"/>
      <sheetName val="Rotation"/>
      <sheetName val="Your grazing chart"/>
      <sheetName val="Phosphorus Calculator"/>
      <sheetName val="Nitrogen"/>
      <sheetName val="How Many Hectares"/>
      <sheetName val="Home"/>
      <sheetName val="Instructions"/>
      <sheetName val="Sheet2"/>
      <sheetName val="Sheet1"/>
      <sheetName val="Menu"/>
      <sheetName val="Results"/>
      <sheetName val="Feed Ration"/>
      <sheetName val="Pasture growth calculation"/>
      <sheetName val="How much feed will I have"/>
      <sheetName val="How long paddock last"/>
      <sheetName val="LookUp"/>
      <sheetName val="Tables 5-13"/>
      <sheetName val="Feed Required"/>
      <sheetName val="Summer Budget"/>
      <sheetName val="Winter Budget"/>
      <sheetName val="How Many Stock"/>
      <sheetName val="DSEs"/>
      <sheetName val="Winter Budget2"/>
      <sheetName val="GP Tables"/>
      <sheetName val="SR Summary"/>
    </sheetNames>
    <sheetDataSet>
      <sheetData sheetId="0">
        <row r="8">
          <cell r="Y8" t="str">
            <v>Loams/sandy loams</v>
          </cell>
        </row>
        <row r="9">
          <cell r="Y9" t="str">
            <v>Clay loams</v>
          </cell>
        </row>
        <row r="10">
          <cell r="Y10" t="str">
            <v>Clays</v>
          </cell>
        </row>
        <row r="11">
          <cell r="Y11" t="str">
            <v>Acid sands</v>
          </cell>
        </row>
        <row r="15">
          <cell r="Z15" t="str">
            <v>Flat/rolling</v>
          </cell>
          <cell r="AC15" t="str">
            <v>Intensive rotational grazing</v>
          </cell>
        </row>
        <row r="16">
          <cell r="Z16" t="str">
            <v>Easy hills</v>
          </cell>
          <cell r="AC16" t="str">
            <v>Set stocked or intermittent grazing</v>
          </cell>
        </row>
        <row r="17">
          <cell r="Z17" t="str">
            <v>Steep hills</v>
          </cell>
        </row>
        <row r="24">
          <cell r="AA24">
            <v>600</v>
          </cell>
          <cell r="AB24">
            <v>700</v>
          </cell>
          <cell r="AC24">
            <v>800</v>
          </cell>
          <cell r="AD24" t="str">
            <v>900+</v>
          </cell>
        </row>
      </sheetData>
      <sheetData sheetId="1" refreshError="1"/>
      <sheetData sheetId="2">
        <row r="3">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row>
      </sheetData>
      <sheetData sheetId="3">
        <row r="3">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row>
      </sheetData>
      <sheetData sheetId="4">
        <row r="1">
          <cell r="AN1" t="str">
            <v>Stock Type</v>
          </cell>
        </row>
        <row r="2">
          <cell r="AN2" t="str">
            <v>Cows</v>
          </cell>
          <cell r="AQ2" t="str">
            <v>Cows</v>
          </cell>
          <cell r="AT2" t="str">
            <v>Dry/Late Pregnancy</v>
          </cell>
        </row>
        <row r="3">
          <cell r="AN3" t="str">
            <v>Cows</v>
          </cell>
          <cell r="AQ3" t="str">
            <v>Cows</v>
          </cell>
          <cell r="AT3" t="str">
            <v>Early lactation (2 months)</v>
          </cell>
        </row>
        <row r="4">
          <cell r="AN4" t="str">
            <v>Cows</v>
          </cell>
          <cell r="AQ4" t="str">
            <v>Cows</v>
          </cell>
          <cell r="AT4" t="str">
            <v>Late lactation (150 kg calf)</v>
          </cell>
        </row>
        <row r="5">
          <cell r="AN5" t="str">
            <v>Cows</v>
          </cell>
          <cell r="AQ5" t="str">
            <v>Cows</v>
          </cell>
          <cell r="AT5" t="str">
            <v>Not Applicable</v>
          </cell>
        </row>
        <row r="6">
          <cell r="AN6" t="str">
            <v>Weaner Cattle</v>
          </cell>
          <cell r="AQ6" t="str">
            <v>Weaner Cattle</v>
          </cell>
          <cell r="AT6" t="str">
            <v>Dry</v>
          </cell>
        </row>
        <row r="7">
          <cell r="AN7" t="str">
            <v>Weaner Cattle</v>
          </cell>
          <cell r="AQ7" t="str">
            <v>Lambs</v>
          </cell>
          <cell r="AT7" t="str">
            <v>Pregnant</v>
          </cell>
        </row>
        <row r="8">
          <cell r="AN8" t="str">
            <v>Weaner Cattle</v>
          </cell>
          <cell r="AQ8" t="str">
            <v>Ewes/Wethers</v>
          </cell>
          <cell r="AT8" t="str">
            <v>Pregnant</v>
          </cell>
        </row>
        <row r="9">
          <cell r="AN9" t="str">
            <v>Weaner Cattle</v>
          </cell>
          <cell r="AQ9" t="str">
            <v>Ewes/Wethers</v>
          </cell>
          <cell r="AT9" t="str">
            <v>Lactating</v>
          </cell>
        </row>
        <row r="10">
          <cell r="AN10" t="str">
            <v>Weaner Cattle</v>
          </cell>
          <cell r="AQ10" t="str">
            <v>Ewes/Wethers</v>
          </cell>
          <cell r="AT10" t="str">
            <v>Lactating</v>
          </cell>
        </row>
        <row r="11">
          <cell r="AN11" t="str">
            <v>Weaner Cattle</v>
          </cell>
          <cell r="AQ11" t="str">
            <v>Ewes/Wethers</v>
          </cell>
          <cell r="AT11" t="str">
            <v>Dry/Early Preg</v>
          </cell>
        </row>
        <row r="12">
          <cell r="AN12" t="str">
            <v>Weaner Cattle</v>
          </cell>
          <cell r="AQ12" t="str">
            <v>Ewes/Wethers</v>
          </cell>
          <cell r="AT12" t="str">
            <v>Late Preg (last 3 months)</v>
          </cell>
        </row>
        <row r="13">
          <cell r="AN13" t="str">
            <v>Weaner Cattle</v>
          </cell>
          <cell r="AQ13" t="str">
            <v>Ewes/Wethers</v>
          </cell>
          <cell r="AT13" t="str">
            <v>Pregnant - 50 days</v>
          </cell>
        </row>
        <row r="14">
          <cell r="AN14" t="str">
            <v>Ewes/Wethers</v>
          </cell>
          <cell r="AQ14" t="str">
            <v>Ewes/Wethers</v>
          </cell>
          <cell r="AT14" t="str">
            <v>Pregnant - 50 days</v>
          </cell>
        </row>
        <row r="15">
          <cell r="AN15" t="str">
            <v>Ewes/Wethers</v>
          </cell>
          <cell r="AQ15" t="str">
            <v>Ewes/Wethers</v>
          </cell>
          <cell r="AT15" t="str">
            <v>Pregnant - 70 days</v>
          </cell>
        </row>
        <row r="16">
          <cell r="AN16" t="str">
            <v>Ewes/Wethers</v>
          </cell>
          <cell r="AT16" t="str">
            <v>Pregnant - 70 days</v>
          </cell>
        </row>
        <row r="17">
          <cell r="AN17" t="str">
            <v>Ewes/Wethers</v>
          </cell>
          <cell r="AT17" t="str">
            <v>Pregnant - 100 days</v>
          </cell>
        </row>
        <row r="18">
          <cell r="AN18" t="str">
            <v>Lambs</v>
          </cell>
          <cell r="AT18" t="str">
            <v>Pregnant - 100 days</v>
          </cell>
        </row>
        <row r="19">
          <cell r="AN19" t="str">
            <v>Lambs</v>
          </cell>
          <cell r="AT19" t="str">
            <v>Pregnant - 130 days</v>
          </cell>
        </row>
        <row r="20">
          <cell r="AN20" t="str">
            <v>Lambs</v>
          </cell>
          <cell r="AT20" t="str">
            <v>Pregnant - 130 days</v>
          </cell>
        </row>
        <row r="21">
          <cell r="AN21" t="str">
            <v>Lambs</v>
          </cell>
          <cell r="AT21" t="str">
            <v>Lactating - 10 days</v>
          </cell>
        </row>
        <row r="22">
          <cell r="AT22" t="str">
            <v>Lactating - 10 days</v>
          </cell>
        </row>
        <row r="23">
          <cell r="AT23" t="str">
            <v>Lactating - 30 days</v>
          </cell>
        </row>
        <row r="24">
          <cell r="AT24" t="str">
            <v>Lactating - 30 days</v>
          </cell>
        </row>
        <row r="25">
          <cell r="AT25" t="str">
            <v>Lactating - 50 days</v>
          </cell>
        </row>
        <row r="26">
          <cell r="AT26" t="str">
            <v>Lactating - 50 days</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ow r="1">
          <cell r="A1" t="str">
            <v>Stock Type</v>
          </cell>
        </row>
        <row r="2">
          <cell r="A2" t="str">
            <v>Cows</v>
          </cell>
          <cell r="E2" t="str">
            <v>Cows</v>
          </cell>
          <cell r="F2" t="str">
            <v>Cows</v>
          </cell>
          <cell r="I2" t="str">
            <v>Cows</v>
          </cell>
          <cell r="K2" t="str">
            <v>Wheat</v>
          </cell>
          <cell r="BB2" t="str">
            <v>Dry/Late Pregnancy</v>
          </cell>
          <cell r="BE2" t="str">
            <v>Cows</v>
          </cell>
        </row>
        <row r="3">
          <cell r="A3" t="str">
            <v>Cows</v>
          </cell>
          <cell r="E3" t="str">
            <v>Weaner Cattle</v>
          </cell>
          <cell r="F3" t="str">
            <v>Cows</v>
          </cell>
          <cell r="I3" t="str">
            <v>Cows</v>
          </cell>
          <cell r="K3" t="str">
            <v>Wheat</v>
          </cell>
          <cell r="O3">
            <v>0.4</v>
          </cell>
          <cell r="P3">
            <v>0.5</v>
          </cell>
          <cell r="Q3">
            <v>0.6</v>
          </cell>
          <cell r="R3">
            <v>0.7</v>
          </cell>
          <cell r="S3">
            <v>0.8</v>
          </cell>
          <cell r="BB3" t="str">
            <v>Early lactation (2 months)</v>
          </cell>
          <cell r="BE3" t="str">
            <v>Cows</v>
          </cell>
        </row>
        <row r="4">
          <cell r="A4" t="str">
            <v>Cows</v>
          </cell>
          <cell r="E4" t="str">
            <v>Ewes/Wethers</v>
          </cell>
          <cell r="F4" t="str">
            <v>Cows</v>
          </cell>
          <cell r="I4" t="str">
            <v>Cows</v>
          </cell>
          <cell r="K4" t="str">
            <v>Barley</v>
          </cell>
          <cell r="O4">
            <v>1</v>
          </cell>
          <cell r="P4">
            <v>2</v>
          </cell>
          <cell r="Q4">
            <v>3</v>
          </cell>
          <cell r="R4">
            <v>4</v>
          </cell>
          <cell r="S4">
            <v>5</v>
          </cell>
          <cell r="T4">
            <v>6</v>
          </cell>
          <cell r="U4">
            <v>7</v>
          </cell>
          <cell r="V4">
            <v>8</v>
          </cell>
          <cell r="W4">
            <v>9</v>
          </cell>
          <cell r="X4">
            <v>10</v>
          </cell>
          <cell r="BB4" t="str">
            <v>Late lactation (150 kg calf)</v>
          </cell>
          <cell r="BE4" t="str">
            <v>Cows</v>
          </cell>
        </row>
        <row r="5">
          <cell r="A5" t="str">
            <v>Cows</v>
          </cell>
          <cell r="E5" t="str">
            <v>Lambs</v>
          </cell>
          <cell r="F5" t="str">
            <v>Cows</v>
          </cell>
          <cell r="I5" t="str">
            <v>Cows</v>
          </cell>
          <cell r="K5" t="str">
            <v>Barley</v>
          </cell>
          <cell r="O5" t="str">
            <v>Light</v>
          </cell>
          <cell r="P5" t="str">
            <v>Moderate</v>
          </cell>
          <cell r="Q5" t="str">
            <v>Dense</v>
          </cell>
          <cell r="BB5" t="str">
            <v>Not Applicable</v>
          </cell>
          <cell r="BE5" t="str">
            <v>Cows</v>
          </cell>
        </row>
        <row r="6">
          <cell r="A6" t="str">
            <v>Weaner Cattle</v>
          </cell>
          <cell r="F6" t="str">
            <v>Weaner Cattle</v>
          </cell>
          <cell r="I6" t="str">
            <v>Weaner Cattle</v>
          </cell>
          <cell r="K6" t="str">
            <v>Triticale</v>
          </cell>
          <cell r="BB6" t="str">
            <v>Dry</v>
          </cell>
          <cell r="BE6" t="str">
            <v>Weaner Cattle</v>
          </cell>
        </row>
        <row r="7">
          <cell r="A7" t="str">
            <v>Weaner Cattle</v>
          </cell>
          <cell r="F7" t="str">
            <v>Lambs</v>
          </cell>
          <cell r="I7" t="str">
            <v>Weaner Cattle</v>
          </cell>
          <cell r="K7" t="str">
            <v>Triticale</v>
          </cell>
          <cell r="O7" t="str">
            <v>40% dig, 4.8 MJ ME/kg - Dry (Dead)</v>
          </cell>
          <cell r="P7" t="str">
            <v>50% dig, 6.5 MJ ME/kg - Dry, perennial</v>
          </cell>
          <cell r="Q7" t="str">
            <v>60% dig, 8.2 MJ ME/kg  - Gone to seed</v>
          </cell>
          <cell r="R7" t="str">
            <v>70% dig, 10 MJ ME/kg - Green, grassy</v>
          </cell>
          <cell r="S7" t="str">
            <v>75% dig, 10.8 MJ ME/kg - Green, 15-30% clover</v>
          </cell>
          <cell r="T7" t="str">
            <v>80% dig - 11.6 MJ ME/kg - Green, 60% clover</v>
          </cell>
          <cell r="BB7" t="str">
            <v>Pregnant</v>
          </cell>
          <cell r="BE7" t="str">
            <v>Lambs</v>
          </cell>
        </row>
        <row r="8">
          <cell r="A8" t="str">
            <v>Weaner Cattle</v>
          </cell>
          <cell r="F8" t="str">
            <v>Ewes/Wethers</v>
          </cell>
          <cell r="I8" t="str">
            <v>Weaner Cattle</v>
          </cell>
          <cell r="K8" t="str">
            <v>Oats</v>
          </cell>
          <cell r="O8" t="str">
            <v>Wheat</v>
          </cell>
          <cell r="P8" t="str">
            <v>Barley</v>
          </cell>
          <cell r="Q8" t="str">
            <v>Triticale</v>
          </cell>
          <cell r="R8" t="str">
            <v>Oats</v>
          </cell>
          <cell r="S8" t="str">
            <v>Lupins</v>
          </cell>
          <cell r="T8" t="str">
            <v>Peas</v>
          </cell>
          <cell r="U8" t="str">
            <v>Maize</v>
          </cell>
          <cell r="V8" t="str">
            <v>Safflower Seeds</v>
          </cell>
          <cell r="W8" t="str">
            <v>Rice</v>
          </cell>
          <cell r="X8" t="str">
            <v>Rye</v>
          </cell>
          <cell r="Y8" t="str">
            <v>Sorghum</v>
          </cell>
          <cell r="Z8" t="str">
            <v>Pellets</v>
          </cell>
          <cell r="AA8" t="str">
            <v>Grass Hay</v>
          </cell>
          <cell r="AB8" t="str">
            <v>Clover Hay</v>
          </cell>
          <cell r="AC8" t="str">
            <v>Lucerne Hay</v>
          </cell>
          <cell r="AD8" t="str">
            <v>Cereal Hay</v>
          </cell>
          <cell r="AE8" t="str">
            <v>Canola Hay</v>
          </cell>
          <cell r="AF8" t="str">
            <v>Grass Silage</v>
          </cell>
          <cell r="AG8" t="str">
            <v>Clover Silage</v>
          </cell>
          <cell r="AH8" t="str">
            <v>Lucerne Silage</v>
          </cell>
          <cell r="AI8" t="str">
            <v>Cereal Silage</v>
          </cell>
          <cell r="AJ8" t="str">
            <v>Canola Silage</v>
          </cell>
          <cell r="AK8" t="str">
            <v>Cereal Straw</v>
          </cell>
          <cell r="BB8" t="str">
            <v>Pregnant</v>
          </cell>
          <cell r="BE8" t="str">
            <v>Ewes/Wethers</v>
          </cell>
        </row>
        <row r="9">
          <cell r="A9" t="str">
            <v>Weaner Cattle</v>
          </cell>
          <cell r="F9" t="str">
            <v>Ewes/Wethers</v>
          </cell>
          <cell r="I9" t="str">
            <v>Weaner Cattle</v>
          </cell>
          <cell r="K9" t="str">
            <v>Oats</v>
          </cell>
          <cell r="BB9" t="str">
            <v>Lactating</v>
          </cell>
          <cell r="BE9" t="str">
            <v>Ewes/Wethers</v>
          </cell>
        </row>
        <row r="10">
          <cell r="A10" t="str">
            <v>Weaner Cattle</v>
          </cell>
          <cell r="F10" t="str">
            <v>Ewes/Wethers</v>
          </cell>
          <cell r="I10" t="str">
            <v>Ewes/Wethers</v>
          </cell>
          <cell r="K10" t="str">
            <v>Lupins</v>
          </cell>
          <cell r="O10" t="str">
            <v>40% dig, 4.8 MJ ME/kg - Dry (Dead)</v>
          </cell>
          <cell r="P10" t="str">
            <v>50% dig, 6.5 MJ ME/kg - Dry, perennial</v>
          </cell>
          <cell r="Q10" t="str">
            <v>60% dig, 8.2 MJ ME/kg  - Gone to seed</v>
          </cell>
          <cell r="R10" t="str">
            <v>70% dig, 10 MJ ME/kg - Green, grassy</v>
          </cell>
          <cell r="S10" t="str">
            <v>75% dig, 10.8 MJ ME/kg - Green, 15-30% clover</v>
          </cell>
          <cell r="T10" t="str">
            <v>80% dig - 11.6 MJ ME/kg - Green, 60% clover</v>
          </cell>
          <cell r="BB10" t="str">
            <v>Lactating</v>
          </cell>
          <cell r="BE10" t="str">
            <v>Ewes/Wethers</v>
          </cell>
        </row>
        <row r="11">
          <cell r="A11" t="str">
            <v>Weaner Cattle</v>
          </cell>
          <cell r="F11" t="str">
            <v>Ewes/Wethers</v>
          </cell>
          <cell r="I11" t="str">
            <v>Ewes/Wethers</v>
          </cell>
          <cell r="K11" t="str">
            <v>Lupins</v>
          </cell>
          <cell r="BB11" t="str">
            <v>Dry/Early Preg</v>
          </cell>
          <cell r="BE11" t="str">
            <v>Ewes/Wethers</v>
          </cell>
        </row>
        <row r="12">
          <cell r="A12" t="str">
            <v>Weaner Cattle</v>
          </cell>
          <cell r="F12" t="str">
            <v>Ewes/Wethers</v>
          </cell>
          <cell r="I12" t="str">
            <v>Ewes/Wethers</v>
          </cell>
          <cell r="K12" t="str">
            <v>Peas</v>
          </cell>
          <cell r="BB12" t="str">
            <v>Late Preg (last 3 months)</v>
          </cell>
          <cell r="BE12" t="str">
            <v>Ewes/Wethers</v>
          </cell>
        </row>
        <row r="13">
          <cell r="A13" t="str">
            <v>Weaner Cattle</v>
          </cell>
          <cell r="F13" t="str">
            <v>Ewes/Wethers</v>
          </cell>
          <cell r="I13" t="str">
            <v>Lambs</v>
          </cell>
          <cell r="K13" t="str">
            <v>Peas</v>
          </cell>
          <cell r="BB13" t="str">
            <v>Pregnant - 50 days</v>
          </cell>
          <cell r="BE13" t="str">
            <v>Ewes/Wethers</v>
          </cell>
        </row>
        <row r="14">
          <cell r="A14" t="str">
            <v>Ewes/Wethers</v>
          </cell>
          <cell r="F14" t="str">
            <v>Ewes/Wethers</v>
          </cell>
          <cell r="I14" t="str">
            <v>Lambs</v>
          </cell>
          <cell r="K14" t="str">
            <v>Maize</v>
          </cell>
          <cell r="BB14" t="str">
            <v>Pregnant - 50 days</v>
          </cell>
          <cell r="BE14" t="str">
            <v>Ewes/Wethers</v>
          </cell>
        </row>
        <row r="15">
          <cell r="A15" t="str">
            <v>Ewes/Wethers</v>
          </cell>
          <cell r="F15" t="str">
            <v>Ewes/Wethers</v>
          </cell>
          <cell r="I15" t="str">
            <v>Lambs</v>
          </cell>
          <cell r="K15" t="str">
            <v>Maize</v>
          </cell>
          <cell r="BB15" t="str">
            <v>Pregnant - 70 days</v>
          </cell>
          <cell r="BE15" t="str">
            <v>Ewes/Wethers</v>
          </cell>
        </row>
        <row r="16">
          <cell r="A16" t="str">
            <v>Ewes/Wethers</v>
          </cell>
          <cell r="K16" t="str">
            <v>Safflower Seeds</v>
          </cell>
          <cell r="BB16" t="str">
            <v>Pregnant - 70 days</v>
          </cell>
        </row>
        <row r="17">
          <cell r="A17" t="str">
            <v>Ewes/Wethers</v>
          </cell>
          <cell r="K17" t="str">
            <v>Rice</v>
          </cell>
          <cell r="BB17" t="str">
            <v>Pregnant - 100 days</v>
          </cell>
        </row>
        <row r="18">
          <cell r="A18" t="str">
            <v>Lambs</v>
          </cell>
          <cell r="K18" t="str">
            <v>Rye</v>
          </cell>
          <cell r="BB18" t="str">
            <v>Pregnant - 100 days</v>
          </cell>
        </row>
        <row r="19">
          <cell r="A19" t="str">
            <v>Lambs</v>
          </cell>
          <cell r="K19" t="str">
            <v>Sorghum</v>
          </cell>
          <cell r="BB19" t="str">
            <v>Pregnant - 130 days</v>
          </cell>
        </row>
        <row r="20">
          <cell r="A20" t="str">
            <v>Lambs</v>
          </cell>
          <cell r="K20" t="str">
            <v>Sorghum</v>
          </cell>
          <cell r="BB20" t="str">
            <v>Pregnant - 130 days</v>
          </cell>
        </row>
        <row r="21">
          <cell r="A21" t="str">
            <v>Lambs</v>
          </cell>
          <cell r="K21" t="str">
            <v>Pellets</v>
          </cell>
          <cell r="BB21" t="str">
            <v>Lactating - 10 days</v>
          </cell>
        </row>
        <row r="22">
          <cell r="K22" t="str">
            <v>Grass Hay</v>
          </cell>
          <cell r="BB22" t="str">
            <v>Lactating - 10 days</v>
          </cell>
        </row>
        <row r="23">
          <cell r="K23" t="str">
            <v>Lucerne Hay</v>
          </cell>
          <cell r="BB23" t="str">
            <v>Lactating - 30 days</v>
          </cell>
        </row>
        <row r="24">
          <cell r="K24" t="str">
            <v>Cereal Hay</v>
          </cell>
          <cell r="BB24" t="str">
            <v>Lactating - 30 days</v>
          </cell>
        </row>
        <row r="25">
          <cell r="K25" t="str">
            <v>Canola Hay</v>
          </cell>
          <cell r="BB25" t="str">
            <v>Lactating - 50 days</v>
          </cell>
        </row>
        <row r="26">
          <cell r="K26" t="str">
            <v>Grass Silage</v>
          </cell>
          <cell r="BB26" t="str">
            <v>Lactating - 50 days</v>
          </cell>
        </row>
        <row r="27">
          <cell r="K27" t="str">
            <v>Clover Silage</v>
          </cell>
        </row>
        <row r="28">
          <cell r="K28" t="str">
            <v>Lucerne Silage</v>
          </cell>
        </row>
        <row r="29">
          <cell r="K29" t="str">
            <v>Cereal Silage</v>
          </cell>
        </row>
        <row r="30">
          <cell r="K30" t="str">
            <v>Canola Silage</v>
          </cell>
        </row>
        <row r="31">
          <cell r="K31" t="str">
            <v>Cereal Straw</v>
          </cell>
        </row>
        <row r="32">
          <cell r="K32" t="str">
            <v>Clover Hay</v>
          </cell>
        </row>
        <row r="53">
          <cell r="F53">
            <v>4.8</v>
          </cell>
        </row>
        <row r="54">
          <cell r="F54">
            <v>6.5</v>
          </cell>
        </row>
        <row r="55">
          <cell r="F55">
            <v>8.1999999999999993</v>
          </cell>
        </row>
        <row r="56">
          <cell r="F56">
            <v>10</v>
          </cell>
        </row>
        <row r="57">
          <cell r="F57">
            <v>10.8</v>
          </cell>
        </row>
        <row r="58">
          <cell r="F58">
            <v>11.6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243">
          <cell r="D243">
            <v>40179</v>
          </cell>
        </row>
        <row r="244">
          <cell r="D244">
            <v>40180</v>
          </cell>
        </row>
        <row r="245">
          <cell r="D245">
            <v>40181</v>
          </cell>
        </row>
        <row r="246">
          <cell r="D246">
            <v>40182</v>
          </cell>
        </row>
        <row r="247">
          <cell r="D247">
            <v>40183</v>
          </cell>
        </row>
        <row r="248">
          <cell r="D248">
            <v>40184</v>
          </cell>
        </row>
        <row r="249">
          <cell r="D249">
            <v>40185</v>
          </cell>
        </row>
        <row r="250">
          <cell r="D250">
            <v>40186</v>
          </cell>
        </row>
        <row r="251">
          <cell r="D251">
            <v>40187</v>
          </cell>
        </row>
        <row r="252">
          <cell r="D252">
            <v>40188</v>
          </cell>
        </row>
        <row r="253">
          <cell r="D253">
            <v>40189</v>
          </cell>
        </row>
        <row r="254">
          <cell r="D254">
            <v>40190</v>
          </cell>
        </row>
        <row r="255">
          <cell r="D255">
            <v>40191</v>
          </cell>
        </row>
        <row r="256">
          <cell r="D256">
            <v>40192</v>
          </cell>
        </row>
        <row r="257">
          <cell r="D257">
            <v>40193</v>
          </cell>
        </row>
        <row r="258">
          <cell r="D258">
            <v>40194</v>
          </cell>
        </row>
        <row r="259">
          <cell r="D259">
            <v>40195</v>
          </cell>
        </row>
        <row r="260">
          <cell r="D260">
            <v>40196</v>
          </cell>
        </row>
        <row r="261">
          <cell r="D261">
            <v>40197</v>
          </cell>
        </row>
        <row r="262">
          <cell r="D262">
            <v>40198</v>
          </cell>
        </row>
        <row r="263">
          <cell r="D263">
            <v>40199</v>
          </cell>
        </row>
        <row r="264">
          <cell r="D264">
            <v>40200</v>
          </cell>
        </row>
        <row r="265">
          <cell r="D265">
            <v>40201</v>
          </cell>
        </row>
        <row r="266">
          <cell r="D266">
            <v>40202</v>
          </cell>
        </row>
        <row r="267">
          <cell r="D267">
            <v>40203</v>
          </cell>
        </row>
        <row r="268">
          <cell r="D268">
            <v>40204</v>
          </cell>
        </row>
        <row r="269">
          <cell r="D269">
            <v>40205</v>
          </cell>
        </row>
        <row r="270">
          <cell r="D270">
            <v>40206</v>
          </cell>
        </row>
        <row r="271">
          <cell r="D271">
            <v>40207</v>
          </cell>
        </row>
        <row r="272">
          <cell r="D272">
            <v>40208</v>
          </cell>
        </row>
        <row r="273">
          <cell r="D273">
            <v>40209</v>
          </cell>
        </row>
        <row r="274">
          <cell r="D274">
            <v>40210</v>
          </cell>
        </row>
        <row r="275">
          <cell r="D275">
            <v>40211</v>
          </cell>
        </row>
        <row r="276">
          <cell r="D276">
            <v>40212</v>
          </cell>
        </row>
        <row r="277">
          <cell r="D277">
            <v>40213</v>
          </cell>
        </row>
        <row r="278">
          <cell r="D278">
            <v>40214</v>
          </cell>
        </row>
        <row r="279">
          <cell r="D279">
            <v>40215</v>
          </cell>
        </row>
        <row r="280">
          <cell r="D280">
            <v>40216</v>
          </cell>
        </row>
        <row r="281">
          <cell r="D281">
            <v>40217</v>
          </cell>
        </row>
        <row r="282">
          <cell r="D282">
            <v>40218</v>
          </cell>
        </row>
        <row r="283">
          <cell r="D283">
            <v>40219</v>
          </cell>
        </row>
        <row r="284">
          <cell r="D284">
            <v>40220</v>
          </cell>
        </row>
        <row r="285">
          <cell r="D285">
            <v>40221</v>
          </cell>
        </row>
        <row r="286">
          <cell r="D286">
            <v>40222</v>
          </cell>
        </row>
        <row r="287">
          <cell r="D287">
            <v>40223</v>
          </cell>
        </row>
        <row r="288">
          <cell r="D288">
            <v>40224</v>
          </cell>
        </row>
        <row r="289">
          <cell r="D289">
            <v>40225</v>
          </cell>
        </row>
        <row r="290">
          <cell r="D290">
            <v>40226</v>
          </cell>
        </row>
        <row r="291">
          <cell r="D291">
            <v>40227</v>
          </cell>
        </row>
        <row r="292">
          <cell r="D292">
            <v>40228</v>
          </cell>
        </row>
        <row r="293">
          <cell r="D293">
            <v>40229</v>
          </cell>
        </row>
        <row r="294">
          <cell r="D294">
            <v>40230</v>
          </cell>
        </row>
        <row r="295">
          <cell r="D295">
            <v>40231</v>
          </cell>
        </row>
        <row r="296">
          <cell r="D296">
            <v>40232</v>
          </cell>
        </row>
        <row r="297">
          <cell r="D297">
            <v>40233</v>
          </cell>
        </row>
        <row r="298">
          <cell r="D298">
            <v>40234</v>
          </cell>
        </row>
        <row r="299">
          <cell r="D299">
            <v>40235</v>
          </cell>
        </row>
        <row r="300">
          <cell r="D300">
            <v>40236</v>
          </cell>
        </row>
        <row r="301">
          <cell r="D301">
            <v>40237</v>
          </cell>
        </row>
        <row r="302">
          <cell r="D302">
            <v>40238</v>
          </cell>
        </row>
        <row r="303">
          <cell r="D303">
            <v>40239</v>
          </cell>
        </row>
        <row r="304">
          <cell r="D304">
            <v>40240</v>
          </cell>
        </row>
        <row r="305">
          <cell r="D305">
            <v>40241</v>
          </cell>
        </row>
        <row r="306">
          <cell r="D306">
            <v>40242</v>
          </cell>
        </row>
        <row r="307">
          <cell r="D307">
            <v>40243</v>
          </cell>
        </row>
        <row r="308">
          <cell r="D308">
            <v>40244</v>
          </cell>
        </row>
        <row r="309">
          <cell r="D309">
            <v>40245</v>
          </cell>
        </row>
        <row r="310">
          <cell r="D310">
            <v>40246</v>
          </cell>
        </row>
        <row r="311">
          <cell r="D311">
            <v>40247</v>
          </cell>
        </row>
        <row r="312">
          <cell r="D312">
            <v>40248</v>
          </cell>
        </row>
        <row r="313">
          <cell r="D313">
            <v>40249</v>
          </cell>
        </row>
        <row r="314">
          <cell r="D314">
            <v>40250</v>
          </cell>
        </row>
        <row r="315">
          <cell r="D315">
            <v>40251</v>
          </cell>
        </row>
        <row r="316">
          <cell r="D316">
            <v>40252</v>
          </cell>
        </row>
        <row r="317">
          <cell r="D317">
            <v>40253</v>
          </cell>
        </row>
        <row r="318">
          <cell r="D318">
            <v>40254</v>
          </cell>
        </row>
        <row r="319">
          <cell r="D319">
            <v>40255</v>
          </cell>
        </row>
        <row r="320">
          <cell r="D320">
            <v>40256</v>
          </cell>
        </row>
        <row r="321">
          <cell r="D321">
            <v>40257</v>
          </cell>
        </row>
        <row r="322">
          <cell r="D322">
            <v>40258</v>
          </cell>
        </row>
        <row r="323">
          <cell r="D323">
            <v>40259</v>
          </cell>
        </row>
        <row r="324">
          <cell r="D324">
            <v>40260</v>
          </cell>
        </row>
        <row r="325">
          <cell r="D325">
            <v>40261</v>
          </cell>
        </row>
        <row r="326">
          <cell r="D326">
            <v>40262</v>
          </cell>
        </row>
        <row r="327">
          <cell r="D327">
            <v>40263</v>
          </cell>
        </row>
        <row r="328">
          <cell r="D328">
            <v>40264</v>
          </cell>
        </row>
        <row r="329">
          <cell r="D329">
            <v>40265</v>
          </cell>
        </row>
        <row r="330">
          <cell r="D330">
            <v>40266</v>
          </cell>
        </row>
        <row r="331">
          <cell r="D331">
            <v>40267</v>
          </cell>
        </row>
        <row r="332">
          <cell r="D332">
            <v>40268</v>
          </cell>
        </row>
        <row r="333">
          <cell r="D333">
            <v>40269</v>
          </cell>
        </row>
        <row r="334">
          <cell r="D334">
            <v>40270</v>
          </cell>
        </row>
        <row r="335">
          <cell r="D335">
            <v>40271</v>
          </cell>
        </row>
        <row r="336">
          <cell r="D336">
            <v>40272</v>
          </cell>
        </row>
        <row r="337">
          <cell r="D337">
            <v>40273</v>
          </cell>
        </row>
        <row r="338">
          <cell r="D338">
            <v>40274</v>
          </cell>
        </row>
        <row r="339">
          <cell r="D339">
            <v>40275</v>
          </cell>
        </row>
        <row r="340">
          <cell r="D340">
            <v>40276</v>
          </cell>
        </row>
        <row r="341">
          <cell r="D341">
            <v>40277</v>
          </cell>
        </row>
        <row r="342">
          <cell r="D342">
            <v>40278</v>
          </cell>
        </row>
        <row r="343">
          <cell r="D343">
            <v>40279</v>
          </cell>
        </row>
        <row r="344">
          <cell r="D344">
            <v>40280</v>
          </cell>
        </row>
        <row r="345">
          <cell r="D345">
            <v>40281</v>
          </cell>
        </row>
        <row r="346">
          <cell r="D346">
            <v>40282</v>
          </cell>
        </row>
        <row r="347">
          <cell r="D347">
            <v>40283</v>
          </cell>
        </row>
        <row r="348">
          <cell r="D348">
            <v>40284</v>
          </cell>
        </row>
        <row r="349">
          <cell r="D349">
            <v>40285</v>
          </cell>
        </row>
        <row r="350">
          <cell r="D350">
            <v>40286</v>
          </cell>
        </row>
        <row r="351">
          <cell r="D351">
            <v>40287</v>
          </cell>
        </row>
        <row r="352">
          <cell r="D352">
            <v>40288</v>
          </cell>
        </row>
        <row r="353">
          <cell r="D353">
            <v>40289</v>
          </cell>
        </row>
        <row r="354">
          <cell r="D354">
            <v>40290</v>
          </cell>
        </row>
        <row r="355">
          <cell r="D355">
            <v>40291</v>
          </cell>
        </row>
        <row r="356">
          <cell r="D356">
            <v>40292</v>
          </cell>
        </row>
        <row r="357">
          <cell r="D357">
            <v>40293</v>
          </cell>
        </row>
        <row r="358">
          <cell r="D358">
            <v>40294</v>
          </cell>
        </row>
        <row r="359">
          <cell r="D359">
            <v>40295</v>
          </cell>
        </row>
        <row r="360">
          <cell r="D360">
            <v>40296</v>
          </cell>
        </row>
        <row r="361">
          <cell r="D361">
            <v>40297</v>
          </cell>
        </row>
        <row r="362">
          <cell r="D362">
            <v>40298</v>
          </cell>
        </row>
        <row r="363">
          <cell r="D363">
            <v>40299</v>
          </cell>
        </row>
        <row r="364">
          <cell r="D364">
            <v>40300</v>
          </cell>
        </row>
        <row r="365">
          <cell r="D365">
            <v>40301</v>
          </cell>
        </row>
        <row r="366">
          <cell r="D366">
            <v>40302</v>
          </cell>
        </row>
        <row r="367">
          <cell r="D367">
            <v>40303</v>
          </cell>
        </row>
        <row r="368">
          <cell r="D368">
            <v>40304</v>
          </cell>
        </row>
        <row r="369">
          <cell r="D369">
            <v>40305</v>
          </cell>
        </row>
        <row r="370">
          <cell r="D370">
            <v>40306</v>
          </cell>
        </row>
        <row r="371">
          <cell r="D371">
            <v>40307</v>
          </cell>
        </row>
        <row r="372">
          <cell r="D372">
            <v>40308</v>
          </cell>
        </row>
        <row r="373">
          <cell r="D373">
            <v>40309</v>
          </cell>
        </row>
        <row r="374">
          <cell r="D374">
            <v>40310</v>
          </cell>
        </row>
        <row r="375">
          <cell r="D375">
            <v>40311</v>
          </cell>
        </row>
        <row r="376">
          <cell r="D376">
            <v>40312</v>
          </cell>
        </row>
        <row r="377">
          <cell r="D377">
            <v>40313</v>
          </cell>
        </row>
        <row r="378">
          <cell r="D378">
            <v>40314</v>
          </cell>
        </row>
        <row r="379">
          <cell r="D379">
            <v>40315</v>
          </cell>
        </row>
        <row r="380">
          <cell r="D380">
            <v>40316</v>
          </cell>
        </row>
        <row r="381">
          <cell r="D381">
            <v>40317</v>
          </cell>
        </row>
        <row r="382">
          <cell r="D382">
            <v>40318</v>
          </cell>
        </row>
        <row r="383">
          <cell r="D383">
            <v>40319</v>
          </cell>
        </row>
        <row r="384">
          <cell r="D384">
            <v>40320</v>
          </cell>
        </row>
        <row r="385">
          <cell r="D385">
            <v>40321</v>
          </cell>
        </row>
        <row r="386">
          <cell r="D386">
            <v>40322</v>
          </cell>
        </row>
        <row r="387">
          <cell r="D387">
            <v>40323</v>
          </cell>
        </row>
        <row r="388">
          <cell r="D388">
            <v>40324</v>
          </cell>
        </row>
        <row r="389">
          <cell r="D389">
            <v>40325</v>
          </cell>
        </row>
        <row r="390">
          <cell r="D390">
            <v>40326</v>
          </cell>
        </row>
        <row r="391">
          <cell r="D391">
            <v>40327</v>
          </cell>
        </row>
        <row r="392">
          <cell r="D392">
            <v>40328</v>
          </cell>
        </row>
        <row r="393">
          <cell r="D393">
            <v>40329</v>
          </cell>
        </row>
        <row r="394">
          <cell r="D394">
            <v>40330</v>
          </cell>
        </row>
        <row r="395">
          <cell r="D395">
            <v>40331</v>
          </cell>
        </row>
        <row r="396">
          <cell r="D396">
            <v>40332</v>
          </cell>
        </row>
        <row r="397">
          <cell r="D397">
            <v>40333</v>
          </cell>
        </row>
        <row r="398">
          <cell r="D398">
            <v>40334</v>
          </cell>
        </row>
        <row r="399">
          <cell r="D399">
            <v>40335</v>
          </cell>
        </row>
        <row r="400">
          <cell r="D400">
            <v>40336</v>
          </cell>
        </row>
        <row r="401">
          <cell r="D401">
            <v>40337</v>
          </cell>
        </row>
        <row r="402">
          <cell r="D402">
            <v>40338</v>
          </cell>
        </row>
        <row r="403">
          <cell r="D403">
            <v>40339</v>
          </cell>
        </row>
        <row r="404">
          <cell r="D404">
            <v>40340</v>
          </cell>
        </row>
        <row r="405">
          <cell r="D405">
            <v>40341</v>
          </cell>
        </row>
        <row r="406">
          <cell r="D406">
            <v>40342</v>
          </cell>
        </row>
        <row r="407">
          <cell r="D407">
            <v>40343</v>
          </cell>
        </row>
        <row r="408">
          <cell r="D408">
            <v>40344</v>
          </cell>
        </row>
        <row r="409">
          <cell r="D409">
            <v>40345</v>
          </cell>
        </row>
        <row r="410">
          <cell r="D410">
            <v>40346</v>
          </cell>
        </row>
        <row r="411">
          <cell r="D411">
            <v>40347</v>
          </cell>
        </row>
        <row r="412">
          <cell r="D412">
            <v>40348</v>
          </cell>
        </row>
        <row r="413">
          <cell r="D413">
            <v>40349</v>
          </cell>
        </row>
        <row r="414">
          <cell r="D414">
            <v>40350</v>
          </cell>
        </row>
        <row r="415">
          <cell r="D415">
            <v>40351</v>
          </cell>
        </row>
        <row r="416">
          <cell r="D416">
            <v>40352</v>
          </cell>
        </row>
        <row r="417">
          <cell r="D417">
            <v>40353</v>
          </cell>
        </row>
        <row r="418">
          <cell r="D418">
            <v>40354</v>
          </cell>
        </row>
        <row r="419">
          <cell r="D419">
            <v>40355</v>
          </cell>
        </row>
        <row r="420">
          <cell r="D420">
            <v>40356</v>
          </cell>
        </row>
        <row r="421">
          <cell r="D421">
            <v>40357</v>
          </cell>
        </row>
        <row r="422">
          <cell r="D422">
            <v>40358</v>
          </cell>
        </row>
        <row r="423">
          <cell r="D423">
            <v>40359</v>
          </cell>
        </row>
        <row r="424">
          <cell r="D424">
            <v>40360</v>
          </cell>
        </row>
        <row r="425">
          <cell r="D425">
            <v>40361</v>
          </cell>
        </row>
        <row r="426">
          <cell r="D426">
            <v>40362</v>
          </cell>
        </row>
        <row r="427">
          <cell r="D427">
            <v>40363</v>
          </cell>
        </row>
        <row r="428">
          <cell r="D428">
            <v>40364</v>
          </cell>
        </row>
        <row r="429">
          <cell r="D429">
            <v>40365</v>
          </cell>
        </row>
        <row r="430">
          <cell r="D430">
            <v>40366</v>
          </cell>
        </row>
        <row r="431">
          <cell r="D431">
            <v>40367</v>
          </cell>
        </row>
        <row r="432">
          <cell r="D432">
            <v>40368</v>
          </cell>
        </row>
        <row r="433">
          <cell r="D433">
            <v>40369</v>
          </cell>
        </row>
        <row r="434">
          <cell r="D434">
            <v>40370</v>
          </cell>
        </row>
        <row r="435">
          <cell r="D435">
            <v>40371</v>
          </cell>
        </row>
        <row r="436">
          <cell r="D436">
            <v>40372</v>
          </cell>
        </row>
        <row r="437">
          <cell r="D437">
            <v>40373</v>
          </cell>
        </row>
        <row r="438">
          <cell r="D438">
            <v>40374</v>
          </cell>
        </row>
        <row r="439">
          <cell r="D439">
            <v>40375</v>
          </cell>
        </row>
        <row r="440">
          <cell r="D440">
            <v>40376</v>
          </cell>
        </row>
        <row r="441">
          <cell r="D441">
            <v>40377</v>
          </cell>
        </row>
        <row r="442">
          <cell r="D442">
            <v>40378</v>
          </cell>
        </row>
        <row r="443">
          <cell r="D443">
            <v>40379</v>
          </cell>
        </row>
        <row r="444">
          <cell r="D444">
            <v>40380</v>
          </cell>
        </row>
        <row r="445">
          <cell r="D445">
            <v>40381</v>
          </cell>
        </row>
        <row r="446">
          <cell r="D446">
            <v>40382</v>
          </cell>
        </row>
        <row r="447">
          <cell r="D447">
            <v>40383</v>
          </cell>
        </row>
        <row r="448">
          <cell r="D448">
            <v>40384</v>
          </cell>
        </row>
        <row r="449">
          <cell r="D449">
            <v>40385</v>
          </cell>
        </row>
        <row r="450">
          <cell r="D450">
            <v>40386</v>
          </cell>
        </row>
        <row r="451">
          <cell r="D451">
            <v>40387</v>
          </cell>
        </row>
        <row r="452">
          <cell r="D452">
            <v>40388</v>
          </cell>
        </row>
        <row r="453">
          <cell r="D453">
            <v>40389</v>
          </cell>
        </row>
        <row r="454">
          <cell r="D454">
            <v>40390</v>
          </cell>
        </row>
        <row r="455">
          <cell r="D455">
            <v>40391</v>
          </cell>
        </row>
        <row r="456">
          <cell r="D456">
            <v>40392</v>
          </cell>
        </row>
        <row r="457">
          <cell r="D457">
            <v>40393</v>
          </cell>
        </row>
        <row r="458">
          <cell r="D458">
            <v>40394</v>
          </cell>
        </row>
        <row r="459">
          <cell r="D459">
            <v>40395</v>
          </cell>
        </row>
        <row r="460">
          <cell r="D460">
            <v>40396</v>
          </cell>
        </row>
        <row r="461">
          <cell r="D461">
            <v>40397</v>
          </cell>
        </row>
        <row r="462">
          <cell r="D462">
            <v>40398</v>
          </cell>
        </row>
        <row r="463">
          <cell r="D463">
            <v>40399</v>
          </cell>
        </row>
        <row r="464">
          <cell r="D464">
            <v>40400</v>
          </cell>
        </row>
        <row r="465">
          <cell r="D465">
            <v>40401</v>
          </cell>
        </row>
        <row r="466">
          <cell r="D466">
            <v>40402</v>
          </cell>
        </row>
        <row r="467">
          <cell r="D467">
            <v>40403</v>
          </cell>
        </row>
        <row r="468">
          <cell r="D468">
            <v>40404</v>
          </cell>
        </row>
        <row r="469">
          <cell r="D469">
            <v>40405</v>
          </cell>
        </row>
        <row r="470">
          <cell r="D470">
            <v>40406</v>
          </cell>
        </row>
        <row r="471">
          <cell r="D471">
            <v>40407</v>
          </cell>
        </row>
        <row r="472">
          <cell r="D472">
            <v>40408</v>
          </cell>
        </row>
        <row r="473">
          <cell r="D473">
            <v>40409</v>
          </cell>
        </row>
        <row r="474">
          <cell r="D474">
            <v>40410</v>
          </cell>
        </row>
        <row r="475">
          <cell r="D475">
            <v>40411</v>
          </cell>
        </row>
        <row r="476">
          <cell r="D476">
            <v>40412</v>
          </cell>
        </row>
        <row r="477">
          <cell r="D477">
            <v>40413</v>
          </cell>
        </row>
        <row r="478">
          <cell r="D478">
            <v>40414</v>
          </cell>
        </row>
        <row r="479">
          <cell r="D479">
            <v>40415</v>
          </cell>
        </row>
        <row r="480">
          <cell r="D480">
            <v>40416</v>
          </cell>
        </row>
        <row r="481">
          <cell r="D481">
            <v>40417</v>
          </cell>
        </row>
        <row r="482">
          <cell r="D482">
            <v>40418</v>
          </cell>
        </row>
        <row r="483">
          <cell r="D483">
            <v>40419</v>
          </cell>
        </row>
        <row r="484">
          <cell r="D484">
            <v>40420</v>
          </cell>
        </row>
        <row r="485">
          <cell r="D485">
            <v>40421</v>
          </cell>
        </row>
        <row r="486">
          <cell r="D486">
            <v>40422</v>
          </cell>
        </row>
        <row r="487">
          <cell r="D487">
            <v>40423</v>
          </cell>
        </row>
        <row r="488">
          <cell r="D488">
            <v>40424</v>
          </cell>
        </row>
        <row r="489">
          <cell r="D489">
            <v>40425</v>
          </cell>
        </row>
        <row r="490">
          <cell r="D490">
            <v>40426</v>
          </cell>
        </row>
        <row r="491">
          <cell r="D491">
            <v>40427</v>
          </cell>
        </row>
        <row r="492">
          <cell r="D492">
            <v>40428</v>
          </cell>
        </row>
        <row r="493">
          <cell r="D493">
            <v>40429</v>
          </cell>
        </row>
        <row r="494">
          <cell r="D494">
            <v>40430</v>
          </cell>
        </row>
        <row r="495">
          <cell r="D495">
            <v>40431</v>
          </cell>
        </row>
        <row r="496">
          <cell r="D496">
            <v>40432</v>
          </cell>
        </row>
        <row r="497">
          <cell r="D497">
            <v>40433</v>
          </cell>
        </row>
        <row r="498">
          <cell r="D498">
            <v>40434</v>
          </cell>
        </row>
        <row r="499">
          <cell r="D499">
            <v>40435</v>
          </cell>
        </row>
        <row r="500">
          <cell r="D500">
            <v>40436</v>
          </cell>
        </row>
        <row r="501">
          <cell r="D501">
            <v>40437</v>
          </cell>
        </row>
        <row r="502">
          <cell r="D502">
            <v>40438</v>
          </cell>
        </row>
        <row r="503">
          <cell r="D503">
            <v>40439</v>
          </cell>
        </row>
        <row r="504">
          <cell r="D504">
            <v>40440</v>
          </cell>
        </row>
        <row r="505">
          <cell r="D505">
            <v>40441</v>
          </cell>
        </row>
        <row r="506">
          <cell r="D506">
            <v>40442</v>
          </cell>
        </row>
        <row r="507">
          <cell r="D507">
            <v>40443</v>
          </cell>
        </row>
        <row r="508">
          <cell r="D508">
            <v>40444</v>
          </cell>
        </row>
        <row r="509">
          <cell r="D509">
            <v>40445</v>
          </cell>
        </row>
        <row r="510">
          <cell r="D510">
            <v>40446</v>
          </cell>
        </row>
        <row r="511">
          <cell r="D511">
            <v>40447</v>
          </cell>
        </row>
        <row r="512">
          <cell r="D512">
            <v>40448</v>
          </cell>
        </row>
        <row r="513">
          <cell r="D513">
            <v>40449</v>
          </cell>
        </row>
        <row r="514">
          <cell r="D514">
            <v>40450</v>
          </cell>
        </row>
        <row r="515">
          <cell r="D515">
            <v>40451</v>
          </cell>
        </row>
        <row r="516">
          <cell r="D516">
            <v>40452</v>
          </cell>
        </row>
        <row r="517">
          <cell r="D517">
            <v>40453</v>
          </cell>
        </row>
        <row r="518">
          <cell r="D518">
            <v>40454</v>
          </cell>
        </row>
        <row r="519">
          <cell r="D519">
            <v>40455</v>
          </cell>
        </row>
        <row r="520">
          <cell r="D520">
            <v>40456</v>
          </cell>
        </row>
        <row r="521">
          <cell r="D521">
            <v>40457</v>
          </cell>
        </row>
        <row r="522">
          <cell r="D522">
            <v>40458</v>
          </cell>
        </row>
        <row r="523">
          <cell r="D523">
            <v>40459</v>
          </cell>
        </row>
        <row r="524">
          <cell r="D524">
            <v>40460</v>
          </cell>
        </row>
        <row r="525">
          <cell r="D525">
            <v>40461</v>
          </cell>
        </row>
        <row r="526">
          <cell r="D526">
            <v>40462</v>
          </cell>
        </row>
        <row r="527">
          <cell r="D527">
            <v>40463</v>
          </cell>
        </row>
        <row r="528">
          <cell r="D528">
            <v>40464</v>
          </cell>
        </row>
        <row r="529">
          <cell r="D529">
            <v>40465</v>
          </cell>
        </row>
        <row r="530">
          <cell r="D530">
            <v>40466</v>
          </cell>
        </row>
        <row r="531">
          <cell r="D531">
            <v>40467</v>
          </cell>
        </row>
        <row r="532">
          <cell r="D532">
            <v>40468</v>
          </cell>
        </row>
        <row r="533">
          <cell r="D533">
            <v>40469</v>
          </cell>
        </row>
        <row r="534">
          <cell r="D534">
            <v>40470</v>
          </cell>
        </row>
        <row r="535">
          <cell r="D535">
            <v>40471</v>
          </cell>
        </row>
        <row r="536">
          <cell r="D536">
            <v>40472</v>
          </cell>
        </row>
        <row r="537">
          <cell r="D537">
            <v>40473</v>
          </cell>
        </row>
        <row r="538">
          <cell r="D538">
            <v>40474</v>
          </cell>
        </row>
        <row r="539">
          <cell r="D539">
            <v>40475</v>
          </cell>
        </row>
        <row r="540">
          <cell r="D540">
            <v>40476</v>
          </cell>
        </row>
        <row r="541">
          <cell r="D541">
            <v>40477</v>
          </cell>
        </row>
        <row r="542">
          <cell r="D542">
            <v>40478</v>
          </cell>
        </row>
        <row r="543">
          <cell r="D543">
            <v>40479</v>
          </cell>
        </row>
        <row r="544">
          <cell r="D544">
            <v>40480</v>
          </cell>
        </row>
        <row r="545">
          <cell r="D545">
            <v>40481</v>
          </cell>
        </row>
        <row r="546">
          <cell r="D546">
            <v>40482</v>
          </cell>
        </row>
        <row r="547">
          <cell r="D547">
            <v>40483</v>
          </cell>
        </row>
        <row r="548">
          <cell r="D548">
            <v>40484</v>
          </cell>
        </row>
        <row r="549">
          <cell r="D549">
            <v>40485</v>
          </cell>
        </row>
        <row r="550">
          <cell r="D550">
            <v>40486</v>
          </cell>
        </row>
        <row r="551">
          <cell r="D551">
            <v>40487</v>
          </cell>
        </row>
        <row r="552">
          <cell r="D552">
            <v>40488</v>
          </cell>
        </row>
        <row r="553">
          <cell r="D553">
            <v>40489</v>
          </cell>
        </row>
        <row r="554">
          <cell r="D554">
            <v>40490</v>
          </cell>
        </row>
        <row r="555">
          <cell r="D555">
            <v>40491</v>
          </cell>
        </row>
        <row r="556">
          <cell r="D556">
            <v>40492</v>
          </cell>
        </row>
        <row r="557">
          <cell r="D557">
            <v>40493</v>
          </cell>
        </row>
        <row r="558">
          <cell r="D558">
            <v>40494</v>
          </cell>
        </row>
        <row r="559">
          <cell r="D559">
            <v>40495</v>
          </cell>
        </row>
        <row r="560">
          <cell r="D560">
            <v>40496</v>
          </cell>
        </row>
        <row r="561">
          <cell r="D561">
            <v>40497</v>
          </cell>
        </row>
        <row r="562">
          <cell r="D562">
            <v>40498</v>
          </cell>
        </row>
        <row r="563">
          <cell r="D563">
            <v>40499</v>
          </cell>
        </row>
        <row r="564">
          <cell r="D564">
            <v>40500</v>
          </cell>
        </row>
        <row r="565">
          <cell r="D565">
            <v>40501</v>
          </cell>
        </row>
        <row r="566">
          <cell r="D566">
            <v>40502</v>
          </cell>
        </row>
        <row r="567">
          <cell r="D567">
            <v>40503</v>
          </cell>
        </row>
        <row r="568">
          <cell r="D568">
            <v>40504</v>
          </cell>
        </row>
        <row r="569">
          <cell r="D569">
            <v>40505</v>
          </cell>
        </row>
        <row r="570">
          <cell r="D570">
            <v>40506</v>
          </cell>
        </row>
        <row r="571">
          <cell r="D571">
            <v>40507</v>
          </cell>
        </row>
        <row r="572">
          <cell r="D572">
            <v>40508</v>
          </cell>
        </row>
        <row r="573">
          <cell r="D573">
            <v>40509</v>
          </cell>
        </row>
        <row r="574">
          <cell r="D574">
            <v>40510</v>
          </cell>
        </row>
        <row r="575">
          <cell r="D575">
            <v>40511</v>
          </cell>
        </row>
        <row r="576">
          <cell r="D576">
            <v>40512</v>
          </cell>
        </row>
        <row r="577">
          <cell r="D577">
            <v>40513</v>
          </cell>
        </row>
        <row r="578">
          <cell r="D578">
            <v>40514</v>
          </cell>
        </row>
        <row r="579">
          <cell r="D579">
            <v>40515</v>
          </cell>
        </row>
        <row r="580">
          <cell r="D580">
            <v>40516</v>
          </cell>
        </row>
        <row r="581">
          <cell r="D581">
            <v>40517</v>
          </cell>
        </row>
        <row r="582">
          <cell r="D582">
            <v>40518</v>
          </cell>
        </row>
        <row r="583">
          <cell r="D583">
            <v>40519</v>
          </cell>
        </row>
        <row r="584">
          <cell r="D584">
            <v>40520</v>
          </cell>
        </row>
        <row r="585">
          <cell r="D585">
            <v>40521</v>
          </cell>
        </row>
        <row r="586">
          <cell r="D586">
            <v>40522</v>
          </cell>
        </row>
        <row r="587">
          <cell r="D587">
            <v>40523</v>
          </cell>
        </row>
        <row r="588">
          <cell r="D588">
            <v>40524</v>
          </cell>
        </row>
        <row r="589">
          <cell r="D589">
            <v>40525</v>
          </cell>
        </row>
        <row r="590">
          <cell r="D590">
            <v>40526</v>
          </cell>
        </row>
        <row r="591">
          <cell r="D591">
            <v>40527</v>
          </cell>
        </row>
        <row r="592">
          <cell r="D592">
            <v>40528</v>
          </cell>
        </row>
        <row r="593">
          <cell r="D593">
            <v>40529</v>
          </cell>
        </row>
        <row r="594">
          <cell r="D594">
            <v>40530</v>
          </cell>
        </row>
        <row r="595">
          <cell r="D595">
            <v>40531</v>
          </cell>
        </row>
        <row r="596">
          <cell r="D596">
            <v>40532</v>
          </cell>
        </row>
        <row r="597">
          <cell r="D597">
            <v>40533</v>
          </cell>
        </row>
        <row r="598">
          <cell r="D598">
            <v>40534</v>
          </cell>
        </row>
        <row r="599">
          <cell r="D599">
            <v>40535</v>
          </cell>
        </row>
        <row r="600">
          <cell r="D600">
            <v>40536</v>
          </cell>
        </row>
        <row r="601">
          <cell r="D601">
            <v>40537</v>
          </cell>
        </row>
        <row r="602">
          <cell r="D602">
            <v>40538</v>
          </cell>
        </row>
        <row r="603">
          <cell r="D603">
            <v>40539</v>
          </cell>
        </row>
        <row r="604">
          <cell r="D604">
            <v>40540</v>
          </cell>
        </row>
        <row r="605">
          <cell r="D605">
            <v>40541</v>
          </cell>
        </row>
        <row r="606">
          <cell r="D606">
            <v>40542</v>
          </cell>
        </row>
        <row r="607">
          <cell r="D607">
            <v>40543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TJX187"/>
  <sheetViews>
    <sheetView tabSelected="1" workbookViewId="0">
      <selection activeCell="D12" sqref="D12:E12"/>
    </sheetView>
  </sheetViews>
  <sheetFormatPr defaultRowHeight="12.75" x14ac:dyDescent="0.2"/>
  <cols>
    <col min="1" max="1" width="2" style="2" customWidth="1"/>
    <col min="2" max="2" width="13.42578125" style="2" customWidth="1"/>
    <col min="3" max="3" width="12.7109375" style="2" customWidth="1"/>
    <col min="4" max="4" width="12.85546875" style="2" customWidth="1"/>
    <col min="5" max="6" width="13.85546875" style="2" customWidth="1"/>
    <col min="7" max="7" width="14" style="2" customWidth="1"/>
    <col min="8" max="8" width="16.28515625" style="2" customWidth="1"/>
    <col min="9" max="9" width="14" style="2" customWidth="1"/>
    <col min="10" max="10" width="14.7109375" style="2" customWidth="1"/>
    <col min="11" max="11" width="48.5703125" style="2" customWidth="1"/>
    <col min="12" max="12" width="14.85546875" style="2" customWidth="1"/>
    <col min="13" max="13" width="9.140625" style="2"/>
    <col min="14" max="14" width="3.140625" style="2" customWidth="1"/>
    <col min="15" max="15" width="17.28515625" style="2" customWidth="1"/>
    <col min="16" max="17" width="9.140625" style="2"/>
    <col min="18" max="18" width="4.85546875" style="2" customWidth="1"/>
    <col min="19" max="19" width="13.85546875" style="2" customWidth="1"/>
    <col min="20" max="25" width="9.140625" style="2"/>
    <col min="26" max="26" width="30.28515625" style="2" customWidth="1"/>
    <col min="27" max="27" width="3.42578125" style="2" customWidth="1"/>
    <col min="28" max="28" width="15.28515625" style="2" customWidth="1"/>
    <col min="29" max="29" width="6.85546875" style="2" customWidth="1"/>
    <col min="30" max="31" width="6.7109375" style="2" customWidth="1"/>
    <col min="32" max="32" width="7" style="2" customWidth="1"/>
    <col min="33" max="256" width="9.140625" style="2"/>
    <col min="257" max="257" width="2" style="2" customWidth="1"/>
    <col min="258" max="258" width="13.42578125" style="2" customWidth="1"/>
    <col min="259" max="259" width="12.7109375" style="2" customWidth="1"/>
    <col min="260" max="260" width="12.85546875" style="2" customWidth="1"/>
    <col min="261" max="262" width="13.85546875" style="2" customWidth="1"/>
    <col min="263" max="263" width="14" style="2" customWidth="1"/>
    <col min="264" max="264" width="16.28515625" style="2" customWidth="1"/>
    <col min="265" max="265" width="14" style="2" customWidth="1"/>
    <col min="266" max="266" width="14.7109375" style="2" customWidth="1"/>
    <col min="267" max="267" width="48.5703125" style="2" customWidth="1"/>
    <col min="268" max="268" width="14.85546875" style="2" customWidth="1"/>
    <col min="269" max="269" width="9.140625" style="2"/>
    <col min="270" max="270" width="3.140625" style="2" customWidth="1"/>
    <col min="271" max="271" width="17.28515625" style="2" customWidth="1"/>
    <col min="272" max="273" width="9.140625" style="2"/>
    <col min="274" max="274" width="4.85546875" style="2" customWidth="1"/>
    <col min="275" max="275" width="13.85546875" style="2" customWidth="1"/>
    <col min="276" max="281" width="9.140625" style="2"/>
    <col min="282" max="282" width="30.28515625" style="2" customWidth="1"/>
    <col min="283" max="283" width="3.42578125" style="2" customWidth="1"/>
    <col min="284" max="284" width="15.28515625" style="2" customWidth="1"/>
    <col min="285" max="285" width="6.85546875" style="2" customWidth="1"/>
    <col min="286" max="287" width="6.7109375" style="2" customWidth="1"/>
    <col min="288" max="288" width="7" style="2" customWidth="1"/>
    <col min="289" max="512" width="9.140625" style="2"/>
    <col min="513" max="513" width="2" style="2" customWidth="1"/>
    <col min="514" max="514" width="13.42578125" style="2" customWidth="1"/>
    <col min="515" max="515" width="12.7109375" style="2" customWidth="1"/>
    <col min="516" max="516" width="12.85546875" style="2" customWidth="1"/>
    <col min="517" max="518" width="13.85546875" style="2" customWidth="1"/>
    <col min="519" max="519" width="14" style="2" customWidth="1"/>
    <col min="520" max="520" width="16.28515625" style="2" customWidth="1"/>
    <col min="521" max="521" width="14" style="2" customWidth="1"/>
    <col min="522" max="522" width="14.7109375" style="2" customWidth="1"/>
    <col min="523" max="523" width="48.5703125" style="2" customWidth="1"/>
    <col min="524" max="524" width="14.85546875" style="2" customWidth="1"/>
    <col min="525" max="525" width="9.140625" style="2"/>
    <col min="526" max="526" width="3.140625" style="2" customWidth="1"/>
    <col min="527" max="527" width="17.28515625" style="2" customWidth="1"/>
    <col min="528" max="529" width="9.140625" style="2"/>
    <col min="530" max="530" width="4.85546875" style="2" customWidth="1"/>
    <col min="531" max="531" width="13.85546875" style="2" customWidth="1"/>
    <col min="532" max="537" width="9.140625" style="2"/>
    <col min="538" max="538" width="30.28515625" style="2" customWidth="1"/>
    <col min="539" max="539" width="3.42578125" style="2" customWidth="1"/>
    <col min="540" max="540" width="15.28515625" style="2" customWidth="1"/>
    <col min="541" max="541" width="6.85546875" style="2" customWidth="1"/>
    <col min="542" max="543" width="6.7109375" style="2" customWidth="1"/>
    <col min="544" max="544" width="7" style="2" customWidth="1"/>
    <col min="545" max="768" width="9.140625" style="2"/>
    <col min="769" max="769" width="2" style="2" customWidth="1"/>
    <col min="770" max="770" width="13.42578125" style="2" customWidth="1"/>
    <col min="771" max="771" width="12.7109375" style="2" customWidth="1"/>
    <col min="772" max="772" width="12.85546875" style="2" customWidth="1"/>
    <col min="773" max="774" width="13.85546875" style="2" customWidth="1"/>
    <col min="775" max="775" width="14" style="2" customWidth="1"/>
    <col min="776" max="776" width="16.28515625" style="2" customWidth="1"/>
    <col min="777" max="777" width="14" style="2" customWidth="1"/>
    <col min="778" max="778" width="14.7109375" style="2" customWidth="1"/>
    <col min="779" max="779" width="48.5703125" style="2" customWidth="1"/>
    <col min="780" max="780" width="14.85546875" style="2" customWidth="1"/>
    <col min="781" max="781" width="9.140625" style="2"/>
    <col min="782" max="782" width="3.140625" style="2" customWidth="1"/>
    <col min="783" max="783" width="17.28515625" style="2" customWidth="1"/>
    <col min="784" max="785" width="9.140625" style="2"/>
    <col min="786" max="786" width="4.85546875" style="2" customWidth="1"/>
    <col min="787" max="787" width="13.85546875" style="2" customWidth="1"/>
    <col min="788" max="793" width="9.140625" style="2"/>
    <col min="794" max="794" width="30.28515625" style="2" customWidth="1"/>
    <col min="795" max="795" width="3.42578125" style="2" customWidth="1"/>
    <col min="796" max="796" width="15.28515625" style="2" customWidth="1"/>
    <col min="797" max="797" width="6.85546875" style="2" customWidth="1"/>
    <col min="798" max="799" width="6.7109375" style="2" customWidth="1"/>
    <col min="800" max="800" width="7" style="2" customWidth="1"/>
    <col min="801" max="1024" width="9.140625" style="2"/>
    <col min="1025" max="1025" width="2" style="2" customWidth="1"/>
    <col min="1026" max="1026" width="13.42578125" style="2" customWidth="1"/>
    <col min="1027" max="1027" width="12.7109375" style="2" customWidth="1"/>
    <col min="1028" max="1028" width="12.85546875" style="2" customWidth="1"/>
    <col min="1029" max="1030" width="13.85546875" style="2" customWidth="1"/>
    <col min="1031" max="1031" width="14" style="2" customWidth="1"/>
    <col min="1032" max="1032" width="16.28515625" style="2" customWidth="1"/>
    <col min="1033" max="1033" width="14" style="2" customWidth="1"/>
    <col min="1034" max="1034" width="14.7109375" style="2" customWidth="1"/>
    <col min="1035" max="1035" width="48.5703125" style="2" customWidth="1"/>
    <col min="1036" max="1036" width="14.85546875" style="2" customWidth="1"/>
    <col min="1037" max="1037" width="9.140625" style="2"/>
    <col min="1038" max="1038" width="3.140625" style="2" customWidth="1"/>
    <col min="1039" max="1039" width="17.28515625" style="2" customWidth="1"/>
    <col min="1040" max="1041" width="9.140625" style="2"/>
    <col min="1042" max="1042" width="4.85546875" style="2" customWidth="1"/>
    <col min="1043" max="1043" width="13.85546875" style="2" customWidth="1"/>
    <col min="1044" max="1049" width="9.140625" style="2"/>
    <col min="1050" max="1050" width="30.28515625" style="2" customWidth="1"/>
    <col min="1051" max="1051" width="3.42578125" style="2" customWidth="1"/>
    <col min="1052" max="1052" width="15.28515625" style="2" customWidth="1"/>
    <col min="1053" max="1053" width="6.85546875" style="2" customWidth="1"/>
    <col min="1054" max="1055" width="6.7109375" style="2" customWidth="1"/>
    <col min="1056" max="1056" width="7" style="2" customWidth="1"/>
    <col min="1057" max="1280" width="9.140625" style="2"/>
    <col min="1281" max="1281" width="2" style="2" customWidth="1"/>
    <col min="1282" max="1282" width="13.42578125" style="2" customWidth="1"/>
    <col min="1283" max="1283" width="12.7109375" style="2" customWidth="1"/>
    <col min="1284" max="1284" width="12.85546875" style="2" customWidth="1"/>
    <col min="1285" max="1286" width="13.85546875" style="2" customWidth="1"/>
    <col min="1287" max="1287" width="14" style="2" customWidth="1"/>
    <col min="1288" max="1288" width="16.28515625" style="2" customWidth="1"/>
    <col min="1289" max="1289" width="14" style="2" customWidth="1"/>
    <col min="1290" max="1290" width="14.7109375" style="2" customWidth="1"/>
    <col min="1291" max="1291" width="48.5703125" style="2" customWidth="1"/>
    <col min="1292" max="1292" width="14.85546875" style="2" customWidth="1"/>
    <col min="1293" max="1293" width="9.140625" style="2"/>
    <col min="1294" max="1294" width="3.140625" style="2" customWidth="1"/>
    <col min="1295" max="1295" width="17.28515625" style="2" customWidth="1"/>
    <col min="1296" max="1297" width="9.140625" style="2"/>
    <col min="1298" max="1298" width="4.85546875" style="2" customWidth="1"/>
    <col min="1299" max="1299" width="13.85546875" style="2" customWidth="1"/>
    <col min="1300" max="1305" width="9.140625" style="2"/>
    <col min="1306" max="1306" width="30.28515625" style="2" customWidth="1"/>
    <col min="1307" max="1307" width="3.42578125" style="2" customWidth="1"/>
    <col min="1308" max="1308" width="15.28515625" style="2" customWidth="1"/>
    <col min="1309" max="1309" width="6.85546875" style="2" customWidth="1"/>
    <col min="1310" max="1311" width="6.7109375" style="2" customWidth="1"/>
    <col min="1312" max="1312" width="7" style="2" customWidth="1"/>
    <col min="1313" max="1536" width="9.140625" style="2"/>
    <col min="1537" max="1537" width="2" style="2" customWidth="1"/>
    <col min="1538" max="1538" width="13.42578125" style="2" customWidth="1"/>
    <col min="1539" max="1539" width="12.7109375" style="2" customWidth="1"/>
    <col min="1540" max="1540" width="12.85546875" style="2" customWidth="1"/>
    <col min="1541" max="1542" width="13.85546875" style="2" customWidth="1"/>
    <col min="1543" max="1543" width="14" style="2" customWidth="1"/>
    <col min="1544" max="1544" width="16.28515625" style="2" customWidth="1"/>
    <col min="1545" max="1545" width="14" style="2" customWidth="1"/>
    <col min="1546" max="1546" width="14.7109375" style="2" customWidth="1"/>
    <col min="1547" max="1547" width="48.5703125" style="2" customWidth="1"/>
    <col min="1548" max="1548" width="14.85546875" style="2" customWidth="1"/>
    <col min="1549" max="1549" width="9.140625" style="2"/>
    <col min="1550" max="1550" width="3.140625" style="2" customWidth="1"/>
    <col min="1551" max="1551" width="17.28515625" style="2" customWidth="1"/>
    <col min="1552" max="1553" width="9.140625" style="2"/>
    <col min="1554" max="1554" width="4.85546875" style="2" customWidth="1"/>
    <col min="1555" max="1555" width="13.85546875" style="2" customWidth="1"/>
    <col min="1556" max="1561" width="9.140625" style="2"/>
    <col min="1562" max="1562" width="30.28515625" style="2" customWidth="1"/>
    <col min="1563" max="1563" width="3.42578125" style="2" customWidth="1"/>
    <col min="1564" max="1564" width="15.28515625" style="2" customWidth="1"/>
    <col min="1565" max="1565" width="6.85546875" style="2" customWidth="1"/>
    <col min="1566" max="1567" width="6.7109375" style="2" customWidth="1"/>
    <col min="1568" max="1568" width="7" style="2" customWidth="1"/>
    <col min="1569" max="1792" width="9.140625" style="2"/>
    <col min="1793" max="1793" width="2" style="2" customWidth="1"/>
    <col min="1794" max="1794" width="13.42578125" style="2" customWidth="1"/>
    <col min="1795" max="1795" width="12.7109375" style="2" customWidth="1"/>
    <col min="1796" max="1796" width="12.85546875" style="2" customWidth="1"/>
    <col min="1797" max="1798" width="13.85546875" style="2" customWidth="1"/>
    <col min="1799" max="1799" width="14" style="2" customWidth="1"/>
    <col min="1800" max="1800" width="16.28515625" style="2" customWidth="1"/>
    <col min="1801" max="1801" width="14" style="2" customWidth="1"/>
    <col min="1802" max="1802" width="14.7109375" style="2" customWidth="1"/>
    <col min="1803" max="1803" width="48.5703125" style="2" customWidth="1"/>
    <col min="1804" max="1804" width="14.85546875" style="2" customWidth="1"/>
    <col min="1805" max="1805" width="9.140625" style="2"/>
    <col min="1806" max="1806" width="3.140625" style="2" customWidth="1"/>
    <col min="1807" max="1807" width="17.28515625" style="2" customWidth="1"/>
    <col min="1808" max="1809" width="9.140625" style="2"/>
    <col min="1810" max="1810" width="4.85546875" style="2" customWidth="1"/>
    <col min="1811" max="1811" width="13.85546875" style="2" customWidth="1"/>
    <col min="1812" max="1817" width="9.140625" style="2"/>
    <col min="1818" max="1818" width="30.28515625" style="2" customWidth="1"/>
    <col min="1819" max="1819" width="3.42578125" style="2" customWidth="1"/>
    <col min="1820" max="1820" width="15.28515625" style="2" customWidth="1"/>
    <col min="1821" max="1821" width="6.85546875" style="2" customWidth="1"/>
    <col min="1822" max="1823" width="6.7109375" style="2" customWidth="1"/>
    <col min="1824" max="1824" width="7" style="2" customWidth="1"/>
    <col min="1825" max="2048" width="9.140625" style="2"/>
    <col min="2049" max="2049" width="2" style="2" customWidth="1"/>
    <col min="2050" max="2050" width="13.42578125" style="2" customWidth="1"/>
    <col min="2051" max="2051" width="12.7109375" style="2" customWidth="1"/>
    <col min="2052" max="2052" width="12.85546875" style="2" customWidth="1"/>
    <col min="2053" max="2054" width="13.85546875" style="2" customWidth="1"/>
    <col min="2055" max="2055" width="14" style="2" customWidth="1"/>
    <col min="2056" max="2056" width="16.28515625" style="2" customWidth="1"/>
    <col min="2057" max="2057" width="14" style="2" customWidth="1"/>
    <col min="2058" max="2058" width="14.7109375" style="2" customWidth="1"/>
    <col min="2059" max="2059" width="48.5703125" style="2" customWidth="1"/>
    <col min="2060" max="2060" width="14.85546875" style="2" customWidth="1"/>
    <col min="2061" max="2061" width="9.140625" style="2"/>
    <col min="2062" max="2062" width="3.140625" style="2" customWidth="1"/>
    <col min="2063" max="2063" width="17.28515625" style="2" customWidth="1"/>
    <col min="2064" max="2065" width="9.140625" style="2"/>
    <col min="2066" max="2066" width="4.85546875" style="2" customWidth="1"/>
    <col min="2067" max="2067" width="13.85546875" style="2" customWidth="1"/>
    <col min="2068" max="2073" width="9.140625" style="2"/>
    <col min="2074" max="2074" width="30.28515625" style="2" customWidth="1"/>
    <col min="2075" max="2075" width="3.42578125" style="2" customWidth="1"/>
    <col min="2076" max="2076" width="15.28515625" style="2" customWidth="1"/>
    <col min="2077" max="2077" width="6.85546875" style="2" customWidth="1"/>
    <col min="2078" max="2079" width="6.7109375" style="2" customWidth="1"/>
    <col min="2080" max="2080" width="7" style="2" customWidth="1"/>
    <col min="2081" max="2304" width="9.140625" style="2"/>
    <col min="2305" max="2305" width="2" style="2" customWidth="1"/>
    <col min="2306" max="2306" width="13.42578125" style="2" customWidth="1"/>
    <col min="2307" max="2307" width="12.7109375" style="2" customWidth="1"/>
    <col min="2308" max="2308" width="12.85546875" style="2" customWidth="1"/>
    <col min="2309" max="2310" width="13.85546875" style="2" customWidth="1"/>
    <col min="2311" max="2311" width="14" style="2" customWidth="1"/>
    <col min="2312" max="2312" width="16.28515625" style="2" customWidth="1"/>
    <col min="2313" max="2313" width="14" style="2" customWidth="1"/>
    <col min="2314" max="2314" width="14.7109375" style="2" customWidth="1"/>
    <col min="2315" max="2315" width="48.5703125" style="2" customWidth="1"/>
    <col min="2316" max="2316" width="14.85546875" style="2" customWidth="1"/>
    <col min="2317" max="2317" width="9.140625" style="2"/>
    <col min="2318" max="2318" width="3.140625" style="2" customWidth="1"/>
    <col min="2319" max="2319" width="17.28515625" style="2" customWidth="1"/>
    <col min="2320" max="2321" width="9.140625" style="2"/>
    <col min="2322" max="2322" width="4.85546875" style="2" customWidth="1"/>
    <col min="2323" max="2323" width="13.85546875" style="2" customWidth="1"/>
    <col min="2324" max="2329" width="9.140625" style="2"/>
    <col min="2330" max="2330" width="30.28515625" style="2" customWidth="1"/>
    <col min="2331" max="2331" width="3.42578125" style="2" customWidth="1"/>
    <col min="2332" max="2332" width="15.28515625" style="2" customWidth="1"/>
    <col min="2333" max="2333" width="6.85546875" style="2" customWidth="1"/>
    <col min="2334" max="2335" width="6.7109375" style="2" customWidth="1"/>
    <col min="2336" max="2336" width="7" style="2" customWidth="1"/>
    <col min="2337" max="2560" width="9.140625" style="2"/>
    <col min="2561" max="2561" width="2" style="2" customWidth="1"/>
    <col min="2562" max="2562" width="13.42578125" style="2" customWidth="1"/>
    <col min="2563" max="2563" width="12.7109375" style="2" customWidth="1"/>
    <col min="2564" max="2564" width="12.85546875" style="2" customWidth="1"/>
    <col min="2565" max="2566" width="13.85546875" style="2" customWidth="1"/>
    <col min="2567" max="2567" width="14" style="2" customWidth="1"/>
    <col min="2568" max="2568" width="16.28515625" style="2" customWidth="1"/>
    <col min="2569" max="2569" width="14" style="2" customWidth="1"/>
    <col min="2570" max="2570" width="14.7109375" style="2" customWidth="1"/>
    <col min="2571" max="2571" width="48.5703125" style="2" customWidth="1"/>
    <col min="2572" max="2572" width="14.85546875" style="2" customWidth="1"/>
    <col min="2573" max="2573" width="9.140625" style="2"/>
    <col min="2574" max="2574" width="3.140625" style="2" customWidth="1"/>
    <col min="2575" max="2575" width="17.28515625" style="2" customWidth="1"/>
    <col min="2576" max="2577" width="9.140625" style="2"/>
    <col min="2578" max="2578" width="4.85546875" style="2" customWidth="1"/>
    <col min="2579" max="2579" width="13.85546875" style="2" customWidth="1"/>
    <col min="2580" max="2585" width="9.140625" style="2"/>
    <col min="2586" max="2586" width="30.28515625" style="2" customWidth="1"/>
    <col min="2587" max="2587" width="3.42578125" style="2" customWidth="1"/>
    <col min="2588" max="2588" width="15.28515625" style="2" customWidth="1"/>
    <col min="2589" max="2589" width="6.85546875" style="2" customWidth="1"/>
    <col min="2590" max="2591" width="6.7109375" style="2" customWidth="1"/>
    <col min="2592" max="2592" width="7" style="2" customWidth="1"/>
    <col min="2593" max="2816" width="9.140625" style="2"/>
    <col min="2817" max="2817" width="2" style="2" customWidth="1"/>
    <col min="2818" max="2818" width="13.42578125" style="2" customWidth="1"/>
    <col min="2819" max="2819" width="12.7109375" style="2" customWidth="1"/>
    <col min="2820" max="2820" width="12.85546875" style="2" customWidth="1"/>
    <col min="2821" max="2822" width="13.85546875" style="2" customWidth="1"/>
    <col min="2823" max="2823" width="14" style="2" customWidth="1"/>
    <col min="2824" max="2824" width="16.28515625" style="2" customWidth="1"/>
    <col min="2825" max="2825" width="14" style="2" customWidth="1"/>
    <col min="2826" max="2826" width="14.7109375" style="2" customWidth="1"/>
    <col min="2827" max="2827" width="48.5703125" style="2" customWidth="1"/>
    <col min="2828" max="2828" width="14.85546875" style="2" customWidth="1"/>
    <col min="2829" max="2829" width="9.140625" style="2"/>
    <col min="2830" max="2830" width="3.140625" style="2" customWidth="1"/>
    <col min="2831" max="2831" width="17.28515625" style="2" customWidth="1"/>
    <col min="2832" max="2833" width="9.140625" style="2"/>
    <col min="2834" max="2834" width="4.85546875" style="2" customWidth="1"/>
    <col min="2835" max="2835" width="13.85546875" style="2" customWidth="1"/>
    <col min="2836" max="2841" width="9.140625" style="2"/>
    <col min="2842" max="2842" width="30.28515625" style="2" customWidth="1"/>
    <col min="2843" max="2843" width="3.42578125" style="2" customWidth="1"/>
    <col min="2844" max="2844" width="15.28515625" style="2" customWidth="1"/>
    <col min="2845" max="2845" width="6.85546875" style="2" customWidth="1"/>
    <col min="2846" max="2847" width="6.7109375" style="2" customWidth="1"/>
    <col min="2848" max="2848" width="7" style="2" customWidth="1"/>
    <col min="2849" max="3072" width="9.140625" style="2"/>
    <col min="3073" max="3073" width="2" style="2" customWidth="1"/>
    <col min="3074" max="3074" width="13.42578125" style="2" customWidth="1"/>
    <col min="3075" max="3075" width="12.7109375" style="2" customWidth="1"/>
    <col min="3076" max="3076" width="12.85546875" style="2" customWidth="1"/>
    <col min="3077" max="3078" width="13.85546875" style="2" customWidth="1"/>
    <col min="3079" max="3079" width="14" style="2" customWidth="1"/>
    <col min="3080" max="3080" width="16.28515625" style="2" customWidth="1"/>
    <col min="3081" max="3081" width="14" style="2" customWidth="1"/>
    <col min="3082" max="3082" width="14.7109375" style="2" customWidth="1"/>
    <col min="3083" max="3083" width="48.5703125" style="2" customWidth="1"/>
    <col min="3084" max="3084" width="14.85546875" style="2" customWidth="1"/>
    <col min="3085" max="3085" width="9.140625" style="2"/>
    <col min="3086" max="3086" width="3.140625" style="2" customWidth="1"/>
    <col min="3087" max="3087" width="17.28515625" style="2" customWidth="1"/>
    <col min="3088" max="3089" width="9.140625" style="2"/>
    <col min="3090" max="3090" width="4.85546875" style="2" customWidth="1"/>
    <col min="3091" max="3091" width="13.85546875" style="2" customWidth="1"/>
    <col min="3092" max="3097" width="9.140625" style="2"/>
    <col min="3098" max="3098" width="30.28515625" style="2" customWidth="1"/>
    <col min="3099" max="3099" width="3.42578125" style="2" customWidth="1"/>
    <col min="3100" max="3100" width="15.28515625" style="2" customWidth="1"/>
    <col min="3101" max="3101" width="6.85546875" style="2" customWidth="1"/>
    <col min="3102" max="3103" width="6.7109375" style="2" customWidth="1"/>
    <col min="3104" max="3104" width="7" style="2" customWidth="1"/>
    <col min="3105" max="3328" width="9.140625" style="2"/>
    <col min="3329" max="3329" width="2" style="2" customWidth="1"/>
    <col min="3330" max="3330" width="13.42578125" style="2" customWidth="1"/>
    <col min="3331" max="3331" width="12.7109375" style="2" customWidth="1"/>
    <col min="3332" max="3332" width="12.85546875" style="2" customWidth="1"/>
    <col min="3333" max="3334" width="13.85546875" style="2" customWidth="1"/>
    <col min="3335" max="3335" width="14" style="2" customWidth="1"/>
    <col min="3336" max="3336" width="16.28515625" style="2" customWidth="1"/>
    <col min="3337" max="3337" width="14" style="2" customWidth="1"/>
    <col min="3338" max="3338" width="14.7109375" style="2" customWidth="1"/>
    <col min="3339" max="3339" width="48.5703125" style="2" customWidth="1"/>
    <col min="3340" max="3340" width="14.85546875" style="2" customWidth="1"/>
    <col min="3341" max="3341" width="9.140625" style="2"/>
    <col min="3342" max="3342" width="3.140625" style="2" customWidth="1"/>
    <col min="3343" max="3343" width="17.28515625" style="2" customWidth="1"/>
    <col min="3344" max="3345" width="9.140625" style="2"/>
    <col min="3346" max="3346" width="4.85546875" style="2" customWidth="1"/>
    <col min="3347" max="3347" width="13.85546875" style="2" customWidth="1"/>
    <col min="3348" max="3353" width="9.140625" style="2"/>
    <col min="3354" max="3354" width="30.28515625" style="2" customWidth="1"/>
    <col min="3355" max="3355" width="3.42578125" style="2" customWidth="1"/>
    <col min="3356" max="3356" width="15.28515625" style="2" customWidth="1"/>
    <col min="3357" max="3357" width="6.85546875" style="2" customWidth="1"/>
    <col min="3358" max="3359" width="6.7109375" style="2" customWidth="1"/>
    <col min="3360" max="3360" width="7" style="2" customWidth="1"/>
    <col min="3361" max="3584" width="9.140625" style="2"/>
    <col min="3585" max="3585" width="2" style="2" customWidth="1"/>
    <col min="3586" max="3586" width="13.42578125" style="2" customWidth="1"/>
    <col min="3587" max="3587" width="12.7109375" style="2" customWidth="1"/>
    <col min="3588" max="3588" width="12.85546875" style="2" customWidth="1"/>
    <col min="3589" max="3590" width="13.85546875" style="2" customWidth="1"/>
    <col min="3591" max="3591" width="14" style="2" customWidth="1"/>
    <col min="3592" max="3592" width="16.28515625" style="2" customWidth="1"/>
    <col min="3593" max="3593" width="14" style="2" customWidth="1"/>
    <col min="3594" max="3594" width="14.7109375" style="2" customWidth="1"/>
    <col min="3595" max="3595" width="48.5703125" style="2" customWidth="1"/>
    <col min="3596" max="3596" width="14.85546875" style="2" customWidth="1"/>
    <col min="3597" max="3597" width="9.140625" style="2"/>
    <col min="3598" max="3598" width="3.140625" style="2" customWidth="1"/>
    <col min="3599" max="3599" width="17.28515625" style="2" customWidth="1"/>
    <col min="3600" max="3601" width="9.140625" style="2"/>
    <col min="3602" max="3602" width="4.85546875" style="2" customWidth="1"/>
    <col min="3603" max="3603" width="13.85546875" style="2" customWidth="1"/>
    <col min="3604" max="3609" width="9.140625" style="2"/>
    <col min="3610" max="3610" width="30.28515625" style="2" customWidth="1"/>
    <col min="3611" max="3611" width="3.42578125" style="2" customWidth="1"/>
    <col min="3612" max="3612" width="15.28515625" style="2" customWidth="1"/>
    <col min="3613" max="3613" width="6.85546875" style="2" customWidth="1"/>
    <col min="3614" max="3615" width="6.7109375" style="2" customWidth="1"/>
    <col min="3616" max="3616" width="7" style="2" customWidth="1"/>
    <col min="3617" max="3840" width="9.140625" style="2"/>
    <col min="3841" max="3841" width="2" style="2" customWidth="1"/>
    <col min="3842" max="3842" width="13.42578125" style="2" customWidth="1"/>
    <col min="3843" max="3843" width="12.7109375" style="2" customWidth="1"/>
    <col min="3844" max="3844" width="12.85546875" style="2" customWidth="1"/>
    <col min="3845" max="3846" width="13.85546875" style="2" customWidth="1"/>
    <col min="3847" max="3847" width="14" style="2" customWidth="1"/>
    <col min="3848" max="3848" width="16.28515625" style="2" customWidth="1"/>
    <col min="3849" max="3849" width="14" style="2" customWidth="1"/>
    <col min="3850" max="3850" width="14.7109375" style="2" customWidth="1"/>
    <col min="3851" max="3851" width="48.5703125" style="2" customWidth="1"/>
    <col min="3852" max="3852" width="14.85546875" style="2" customWidth="1"/>
    <col min="3853" max="3853" width="9.140625" style="2"/>
    <col min="3854" max="3854" width="3.140625" style="2" customWidth="1"/>
    <col min="3855" max="3855" width="17.28515625" style="2" customWidth="1"/>
    <col min="3856" max="3857" width="9.140625" style="2"/>
    <col min="3858" max="3858" width="4.85546875" style="2" customWidth="1"/>
    <col min="3859" max="3859" width="13.85546875" style="2" customWidth="1"/>
    <col min="3860" max="3865" width="9.140625" style="2"/>
    <col min="3866" max="3866" width="30.28515625" style="2" customWidth="1"/>
    <col min="3867" max="3867" width="3.42578125" style="2" customWidth="1"/>
    <col min="3868" max="3868" width="15.28515625" style="2" customWidth="1"/>
    <col min="3869" max="3869" width="6.85546875" style="2" customWidth="1"/>
    <col min="3870" max="3871" width="6.7109375" style="2" customWidth="1"/>
    <col min="3872" max="3872" width="7" style="2" customWidth="1"/>
    <col min="3873" max="4096" width="9.140625" style="2"/>
    <col min="4097" max="4097" width="2" style="2" customWidth="1"/>
    <col min="4098" max="4098" width="13.42578125" style="2" customWidth="1"/>
    <col min="4099" max="4099" width="12.7109375" style="2" customWidth="1"/>
    <col min="4100" max="4100" width="12.85546875" style="2" customWidth="1"/>
    <col min="4101" max="4102" width="13.85546875" style="2" customWidth="1"/>
    <col min="4103" max="4103" width="14" style="2" customWidth="1"/>
    <col min="4104" max="4104" width="16.28515625" style="2" customWidth="1"/>
    <col min="4105" max="4105" width="14" style="2" customWidth="1"/>
    <col min="4106" max="4106" width="14.7109375" style="2" customWidth="1"/>
    <col min="4107" max="4107" width="48.5703125" style="2" customWidth="1"/>
    <col min="4108" max="4108" width="14.85546875" style="2" customWidth="1"/>
    <col min="4109" max="4109" width="9.140625" style="2"/>
    <col min="4110" max="4110" width="3.140625" style="2" customWidth="1"/>
    <col min="4111" max="4111" width="17.28515625" style="2" customWidth="1"/>
    <col min="4112" max="4113" width="9.140625" style="2"/>
    <col min="4114" max="4114" width="4.85546875" style="2" customWidth="1"/>
    <col min="4115" max="4115" width="13.85546875" style="2" customWidth="1"/>
    <col min="4116" max="4121" width="9.140625" style="2"/>
    <col min="4122" max="4122" width="30.28515625" style="2" customWidth="1"/>
    <col min="4123" max="4123" width="3.42578125" style="2" customWidth="1"/>
    <col min="4124" max="4124" width="15.28515625" style="2" customWidth="1"/>
    <col min="4125" max="4125" width="6.85546875" style="2" customWidth="1"/>
    <col min="4126" max="4127" width="6.7109375" style="2" customWidth="1"/>
    <col min="4128" max="4128" width="7" style="2" customWidth="1"/>
    <col min="4129" max="4352" width="9.140625" style="2"/>
    <col min="4353" max="4353" width="2" style="2" customWidth="1"/>
    <col min="4354" max="4354" width="13.42578125" style="2" customWidth="1"/>
    <col min="4355" max="4355" width="12.7109375" style="2" customWidth="1"/>
    <col min="4356" max="4356" width="12.85546875" style="2" customWidth="1"/>
    <col min="4357" max="4358" width="13.85546875" style="2" customWidth="1"/>
    <col min="4359" max="4359" width="14" style="2" customWidth="1"/>
    <col min="4360" max="4360" width="16.28515625" style="2" customWidth="1"/>
    <col min="4361" max="4361" width="14" style="2" customWidth="1"/>
    <col min="4362" max="4362" width="14.7109375" style="2" customWidth="1"/>
    <col min="4363" max="4363" width="48.5703125" style="2" customWidth="1"/>
    <col min="4364" max="4364" width="14.85546875" style="2" customWidth="1"/>
    <col min="4365" max="4365" width="9.140625" style="2"/>
    <col min="4366" max="4366" width="3.140625" style="2" customWidth="1"/>
    <col min="4367" max="4367" width="17.28515625" style="2" customWidth="1"/>
    <col min="4368" max="4369" width="9.140625" style="2"/>
    <col min="4370" max="4370" width="4.85546875" style="2" customWidth="1"/>
    <col min="4371" max="4371" width="13.85546875" style="2" customWidth="1"/>
    <col min="4372" max="4377" width="9.140625" style="2"/>
    <col min="4378" max="4378" width="30.28515625" style="2" customWidth="1"/>
    <col min="4379" max="4379" width="3.42578125" style="2" customWidth="1"/>
    <col min="4380" max="4380" width="15.28515625" style="2" customWidth="1"/>
    <col min="4381" max="4381" width="6.85546875" style="2" customWidth="1"/>
    <col min="4382" max="4383" width="6.7109375" style="2" customWidth="1"/>
    <col min="4384" max="4384" width="7" style="2" customWidth="1"/>
    <col min="4385" max="4608" width="9.140625" style="2"/>
    <col min="4609" max="4609" width="2" style="2" customWidth="1"/>
    <col min="4610" max="4610" width="13.42578125" style="2" customWidth="1"/>
    <col min="4611" max="4611" width="12.7109375" style="2" customWidth="1"/>
    <col min="4612" max="4612" width="12.85546875" style="2" customWidth="1"/>
    <col min="4613" max="4614" width="13.85546875" style="2" customWidth="1"/>
    <col min="4615" max="4615" width="14" style="2" customWidth="1"/>
    <col min="4616" max="4616" width="16.28515625" style="2" customWidth="1"/>
    <col min="4617" max="4617" width="14" style="2" customWidth="1"/>
    <col min="4618" max="4618" width="14.7109375" style="2" customWidth="1"/>
    <col min="4619" max="4619" width="48.5703125" style="2" customWidth="1"/>
    <col min="4620" max="4620" width="14.85546875" style="2" customWidth="1"/>
    <col min="4621" max="4621" width="9.140625" style="2"/>
    <col min="4622" max="4622" width="3.140625" style="2" customWidth="1"/>
    <col min="4623" max="4623" width="17.28515625" style="2" customWidth="1"/>
    <col min="4624" max="4625" width="9.140625" style="2"/>
    <col min="4626" max="4626" width="4.85546875" style="2" customWidth="1"/>
    <col min="4627" max="4627" width="13.85546875" style="2" customWidth="1"/>
    <col min="4628" max="4633" width="9.140625" style="2"/>
    <col min="4634" max="4634" width="30.28515625" style="2" customWidth="1"/>
    <col min="4635" max="4635" width="3.42578125" style="2" customWidth="1"/>
    <col min="4636" max="4636" width="15.28515625" style="2" customWidth="1"/>
    <col min="4637" max="4637" width="6.85546875" style="2" customWidth="1"/>
    <col min="4638" max="4639" width="6.7109375" style="2" customWidth="1"/>
    <col min="4640" max="4640" width="7" style="2" customWidth="1"/>
    <col min="4641" max="4864" width="9.140625" style="2"/>
    <col min="4865" max="4865" width="2" style="2" customWidth="1"/>
    <col min="4866" max="4866" width="13.42578125" style="2" customWidth="1"/>
    <col min="4867" max="4867" width="12.7109375" style="2" customWidth="1"/>
    <col min="4868" max="4868" width="12.85546875" style="2" customWidth="1"/>
    <col min="4869" max="4870" width="13.85546875" style="2" customWidth="1"/>
    <col min="4871" max="4871" width="14" style="2" customWidth="1"/>
    <col min="4872" max="4872" width="16.28515625" style="2" customWidth="1"/>
    <col min="4873" max="4873" width="14" style="2" customWidth="1"/>
    <col min="4874" max="4874" width="14.7109375" style="2" customWidth="1"/>
    <col min="4875" max="4875" width="48.5703125" style="2" customWidth="1"/>
    <col min="4876" max="4876" width="14.85546875" style="2" customWidth="1"/>
    <col min="4877" max="4877" width="9.140625" style="2"/>
    <col min="4878" max="4878" width="3.140625" style="2" customWidth="1"/>
    <col min="4879" max="4879" width="17.28515625" style="2" customWidth="1"/>
    <col min="4880" max="4881" width="9.140625" style="2"/>
    <col min="4882" max="4882" width="4.85546875" style="2" customWidth="1"/>
    <col min="4883" max="4883" width="13.85546875" style="2" customWidth="1"/>
    <col min="4884" max="4889" width="9.140625" style="2"/>
    <col min="4890" max="4890" width="30.28515625" style="2" customWidth="1"/>
    <col min="4891" max="4891" width="3.42578125" style="2" customWidth="1"/>
    <col min="4892" max="4892" width="15.28515625" style="2" customWidth="1"/>
    <col min="4893" max="4893" width="6.85546875" style="2" customWidth="1"/>
    <col min="4894" max="4895" width="6.7109375" style="2" customWidth="1"/>
    <col min="4896" max="4896" width="7" style="2" customWidth="1"/>
    <col min="4897" max="5120" width="9.140625" style="2"/>
    <col min="5121" max="5121" width="2" style="2" customWidth="1"/>
    <col min="5122" max="5122" width="13.42578125" style="2" customWidth="1"/>
    <col min="5123" max="5123" width="12.7109375" style="2" customWidth="1"/>
    <col min="5124" max="5124" width="12.85546875" style="2" customWidth="1"/>
    <col min="5125" max="5126" width="13.85546875" style="2" customWidth="1"/>
    <col min="5127" max="5127" width="14" style="2" customWidth="1"/>
    <col min="5128" max="5128" width="16.28515625" style="2" customWidth="1"/>
    <col min="5129" max="5129" width="14" style="2" customWidth="1"/>
    <col min="5130" max="5130" width="14.7109375" style="2" customWidth="1"/>
    <col min="5131" max="5131" width="48.5703125" style="2" customWidth="1"/>
    <col min="5132" max="5132" width="14.85546875" style="2" customWidth="1"/>
    <col min="5133" max="5133" width="9.140625" style="2"/>
    <col min="5134" max="5134" width="3.140625" style="2" customWidth="1"/>
    <col min="5135" max="5135" width="17.28515625" style="2" customWidth="1"/>
    <col min="5136" max="5137" width="9.140625" style="2"/>
    <col min="5138" max="5138" width="4.85546875" style="2" customWidth="1"/>
    <col min="5139" max="5139" width="13.85546875" style="2" customWidth="1"/>
    <col min="5140" max="5145" width="9.140625" style="2"/>
    <col min="5146" max="5146" width="30.28515625" style="2" customWidth="1"/>
    <col min="5147" max="5147" width="3.42578125" style="2" customWidth="1"/>
    <col min="5148" max="5148" width="15.28515625" style="2" customWidth="1"/>
    <col min="5149" max="5149" width="6.85546875" style="2" customWidth="1"/>
    <col min="5150" max="5151" width="6.7109375" style="2" customWidth="1"/>
    <col min="5152" max="5152" width="7" style="2" customWidth="1"/>
    <col min="5153" max="5376" width="9.140625" style="2"/>
    <col min="5377" max="5377" width="2" style="2" customWidth="1"/>
    <col min="5378" max="5378" width="13.42578125" style="2" customWidth="1"/>
    <col min="5379" max="5379" width="12.7109375" style="2" customWidth="1"/>
    <col min="5380" max="5380" width="12.85546875" style="2" customWidth="1"/>
    <col min="5381" max="5382" width="13.85546875" style="2" customWidth="1"/>
    <col min="5383" max="5383" width="14" style="2" customWidth="1"/>
    <col min="5384" max="5384" width="16.28515625" style="2" customWidth="1"/>
    <col min="5385" max="5385" width="14" style="2" customWidth="1"/>
    <col min="5386" max="5386" width="14.7109375" style="2" customWidth="1"/>
    <col min="5387" max="5387" width="48.5703125" style="2" customWidth="1"/>
    <col min="5388" max="5388" width="14.85546875" style="2" customWidth="1"/>
    <col min="5389" max="5389" width="9.140625" style="2"/>
    <col min="5390" max="5390" width="3.140625" style="2" customWidth="1"/>
    <col min="5391" max="5391" width="17.28515625" style="2" customWidth="1"/>
    <col min="5392" max="5393" width="9.140625" style="2"/>
    <col min="5394" max="5394" width="4.85546875" style="2" customWidth="1"/>
    <col min="5395" max="5395" width="13.85546875" style="2" customWidth="1"/>
    <col min="5396" max="5401" width="9.140625" style="2"/>
    <col min="5402" max="5402" width="30.28515625" style="2" customWidth="1"/>
    <col min="5403" max="5403" width="3.42578125" style="2" customWidth="1"/>
    <col min="5404" max="5404" width="15.28515625" style="2" customWidth="1"/>
    <col min="5405" max="5405" width="6.85546875" style="2" customWidth="1"/>
    <col min="5406" max="5407" width="6.7109375" style="2" customWidth="1"/>
    <col min="5408" max="5408" width="7" style="2" customWidth="1"/>
    <col min="5409" max="5632" width="9.140625" style="2"/>
    <col min="5633" max="5633" width="2" style="2" customWidth="1"/>
    <col min="5634" max="5634" width="13.42578125" style="2" customWidth="1"/>
    <col min="5635" max="5635" width="12.7109375" style="2" customWidth="1"/>
    <col min="5636" max="5636" width="12.85546875" style="2" customWidth="1"/>
    <col min="5637" max="5638" width="13.85546875" style="2" customWidth="1"/>
    <col min="5639" max="5639" width="14" style="2" customWidth="1"/>
    <col min="5640" max="5640" width="16.28515625" style="2" customWidth="1"/>
    <col min="5641" max="5641" width="14" style="2" customWidth="1"/>
    <col min="5642" max="5642" width="14.7109375" style="2" customWidth="1"/>
    <col min="5643" max="5643" width="48.5703125" style="2" customWidth="1"/>
    <col min="5644" max="5644" width="14.85546875" style="2" customWidth="1"/>
    <col min="5645" max="5645" width="9.140625" style="2"/>
    <col min="5646" max="5646" width="3.140625" style="2" customWidth="1"/>
    <col min="5647" max="5647" width="17.28515625" style="2" customWidth="1"/>
    <col min="5648" max="5649" width="9.140625" style="2"/>
    <col min="5650" max="5650" width="4.85546875" style="2" customWidth="1"/>
    <col min="5651" max="5651" width="13.85546875" style="2" customWidth="1"/>
    <col min="5652" max="5657" width="9.140625" style="2"/>
    <col min="5658" max="5658" width="30.28515625" style="2" customWidth="1"/>
    <col min="5659" max="5659" width="3.42578125" style="2" customWidth="1"/>
    <col min="5660" max="5660" width="15.28515625" style="2" customWidth="1"/>
    <col min="5661" max="5661" width="6.85546875" style="2" customWidth="1"/>
    <col min="5662" max="5663" width="6.7109375" style="2" customWidth="1"/>
    <col min="5664" max="5664" width="7" style="2" customWidth="1"/>
    <col min="5665" max="5888" width="9.140625" style="2"/>
    <col min="5889" max="5889" width="2" style="2" customWidth="1"/>
    <col min="5890" max="5890" width="13.42578125" style="2" customWidth="1"/>
    <col min="5891" max="5891" width="12.7109375" style="2" customWidth="1"/>
    <col min="5892" max="5892" width="12.85546875" style="2" customWidth="1"/>
    <col min="5893" max="5894" width="13.85546875" style="2" customWidth="1"/>
    <col min="5895" max="5895" width="14" style="2" customWidth="1"/>
    <col min="5896" max="5896" width="16.28515625" style="2" customWidth="1"/>
    <col min="5897" max="5897" width="14" style="2" customWidth="1"/>
    <col min="5898" max="5898" width="14.7109375" style="2" customWidth="1"/>
    <col min="5899" max="5899" width="48.5703125" style="2" customWidth="1"/>
    <col min="5900" max="5900" width="14.85546875" style="2" customWidth="1"/>
    <col min="5901" max="5901" width="9.140625" style="2"/>
    <col min="5902" max="5902" width="3.140625" style="2" customWidth="1"/>
    <col min="5903" max="5903" width="17.28515625" style="2" customWidth="1"/>
    <col min="5904" max="5905" width="9.140625" style="2"/>
    <col min="5906" max="5906" width="4.85546875" style="2" customWidth="1"/>
    <col min="5907" max="5907" width="13.85546875" style="2" customWidth="1"/>
    <col min="5908" max="5913" width="9.140625" style="2"/>
    <col min="5914" max="5914" width="30.28515625" style="2" customWidth="1"/>
    <col min="5915" max="5915" width="3.42578125" style="2" customWidth="1"/>
    <col min="5916" max="5916" width="15.28515625" style="2" customWidth="1"/>
    <col min="5917" max="5917" width="6.85546875" style="2" customWidth="1"/>
    <col min="5918" max="5919" width="6.7109375" style="2" customWidth="1"/>
    <col min="5920" max="5920" width="7" style="2" customWidth="1"/>
    <col min="5921" max="6144" width="9.140625" style="2"/>
    <col min="6145" max="6145" width="2" style="2" customWidth="1"/>
    <col min="6146" max="6146" width="13.42578125" style="2" customWidth="1"/>
    <col min="6147" max="6147" width="12.7109375" style="2" customWidth="1"/>
    <col min="6148" max="6148" width="12.85546875" style="2" customWidth="1"/>
    <col min="6149" max="6150" width="13.85546875" style="2" customWidth="1"/>
    <col min="6151" max="6151" width="14" style="2" customWidth="1"/>
    <col min="6152" max="6152" width="16.28515625" style="2" customWidth="1"/>
    <col min="6153" max="6153" width="14" style="2" customWidth="1"/>
    <col min="6154" max="6154" width="14.7109375" style="2" customWidth="1"/>
    <col min="6155" max="6155" width="48.5703125" style="2" customWidth="1"/>
    <col min="6156" max="6156" width="14.85546875" style="2" customWidth="1"/>
    <col min="6157" max="6157" width="9.140625" style="2"/>
    <col min="6158" max="6158" width="3.140625" style="2" customWidth="1"/>
    <col min="6159" max="6159" width="17.28515625" style="2" customWidth="1"/>
    <col min="6160" max="6161" width="9.140625" style="2"/>
    <col min="6162" max="6162" width="4.85546875" style="2" customWidth="1"/>
    <col min="6163" max="6163" width="13.85546875" style="2" customWidth="1"/>
    <col min="6164" max="6169" width="9.140625" style="2"/>
    <col min="6170" max="6170" width="30.28515625" style="2" customWidth="1"/>
    <col min="6171" max="6171" width="3.42578125" style="2" customWidth="1"/>
    <col min="6172" max="6172" width="15.28515625" style="2" customWidth="1"/>
    <col min="6173" max="6173" width="6.85546875" style="2" customWidth="1"/>
    <col min="6174" max="6175" width="6.7109375" style="2" customWidth="1"/>
    <col min="6176" max="6176" width="7" style="2" customWidth="1"/>
    <col min="6177" max="6400" width="9.140625" style="2"/>
    <col min="6401" max="6401" width="2" style="2" customWidth="1"/>
    <col min="6402" max="6402" width="13.42578125" style="2" customWidth="1"/>
    <col min="6403" max="6403" width="12.7109375" style="2" customWidth="1"/>
    <col min="6404" max="6404" width="12.85546875" style="2" customWidth="1"/>
    <col min="6405" max="6406" width="13.85546875" style="2" customWidth="1"/>
    <col min="6407" max="6407" width="14" style="2" customWidth="1"/>
    <col min="6408" max="6408" width="16.28515625" style="2" customWidth="1"/>
    <col min="6409" max="6409" width="14" style="2" customWidth="1"/>
    <col min="6410" max="6410" width="14.7109375" style="2" customWidth="1"/>
    <col min="6411" max="6411" width="48.5703125" style="2" customWidth="1"/>
    <col min="6412" max="6412" width="14.85546875" style="2" customWidth="1"/>
    <col min="6413" max="6413" width="9.140625" style="2"/>
    <col min="6414" max="6414" width="3.140625" style="2" customWidth="1"/>
    <col min="6415" max="6415" width="17.28515625" style="2" customWidth="1"/>
    <col min="6416" max="6417" width="9.140625" style="2"/>
    <col min="6418" max="6418" width="4.85546875" style="2" customWidth="1"/>
    <col min="6419" max="6419" width="13.85546875" style="2" customWidth="1"/>
    <col min="6420" max="6425" width="9.140625" style="2"/>
    <col min="6426" max="6426" width="30.28515625" style="2" customWidth="1"/>
    <col min="6427" max="6427" width="3.42578125" style="2" customWidth="1"/>
    <col min="6428" max="6428" width="15.28515625" style="2" customWidth="1"/>
    <col min="6429" max="6429" width="6.85546875" style="2" customWidth="1"/>
    <col min="6430" max="6431" width="6.7109375" style="2" customWidth="1"/>
    <col min="6432" max="6432" width="7" style="2" customWidth="1"/>
    <col min="6433" max="6656" width="9.140625" style="2"/>
    <col min="6657" max="6657" width="2" style="2" customWidth="1"/>
    <col min="6658" max="6658" width="13.42578125" style="2" customWidth="1"/>
    <col min="6659" max="6659" width="12.7109375" style="2" customWidth="1"/>
    <col min="6660" max="6660" width="12.85546875" style="2" customWidth="1"/>
    <col min="6661" max="6662" width="13.85546875" style="2" customWidth="1"/>
    <col min="6663" max="6663" width="14" style="2" customWidth="1"/>
    <col min="6664" max="6664" width="16.28515625" style="2" customWidth="1"/>
    <col min="6665" max="6665" width="14" style="2" customWidth="1"/>
    <col min="6666" max="6666" width="14.7109375" style="2" customWidth="1"/>
    <col min="6667" max="6667" width="48.5703125" style="2" customWidth="1"/>
    <col min="6668" max="6668" width="14.85546875" style="2" customWidth="1"/>
    <col min="6669" max="6669" width="9.140625" style="2"/>
    <col min="6670" max="6670" width="3.140625" style="2" customWidth="1"/>
    <col min="6671" max="6671" width="17.28515625" style="2" customWidth="1"/>
    <col min="6672" max="6673" width="9.140625" style="2"/>
    <col min="6674" max="6674" width="4.85546875" style="2" customWidth="1"/>
    <col min="6675" max="6675" width="13.85546875" style="2" customWidth="1"/>
    <col min="6676" max="6681" width="9.140625" style="2"/>
    <col min="6682" max="6682" width="30.28515625" style="2" customWidth="1"/>
    <col min="6683" max="6683" width="3.42578125" style="2" customWidth="1"/>
    <col min="6684" max="6684" width="15.28515625" style="2" customWidth="1"/>
    <col min="6685" max="6685" width="6.85546875" style="2" customWidth="1"/>
    <col min="6686" max="6687" width="6.7109375" style="2" customWidth="1"/>
    <col min="6688" max="6688" width="7" style="2" customWidth="1"/>
    <col min="6689" max="6912" width="9.140625" style="2"/>
    <col min="6913" max="6913" width="2" style="2" customWidth="1"/>
    <col min="6914" max="6914" width="13.42578125" style="2" customWidth="1"/>
    <col min="6915" max="6915" width="12.7109375" style="2" customWidth="1"/>
    <col min="6916" max="6916" width="12.85546875" style="2" customWidth="1"/>
    <col min="6917" max="6918" width="13.85546875" style="2" customWidth="1"/>
    <col min="6919" max="6919" width="14" style="2" customWidth="1"/>
    <col min="6920" max="6920" width="16.28515625" style="2" customWidth="1"/>
    <col min="6921" max="6921" width="14" style="2" customWidth="1"/>
    <col min="6922" max="6922" width="14.7109375" style="2" customWidth="1"/>
    <col min="6923" max="6923" width="48.5703125" style="2" customWidth="1"/>
    <col min="6924" max="6924" width="14.85546875" style="2" customWidth="1"/>
    <col min="6925" max="6925" width="9.140625" style="2"/>
    <col min="6926" max="6926" width="3.140625" style="2" customWidth="1"/>
    <col min="6927" max="6927" width="17.28515625" style="2" customWidth="1"/>
    <col min="6928" max="6929" width="9.140625" style="2"/>
    <col min="6930" max="6930" width="4.85546875" style="2" customWidth="1"/>
    <col min="6931" max="6931" width="13.85546875" style="2" customWidth="1"/>
    <col min="6932" max="6937" width="9.140625" style="2"/>
    <col min="6938" max="6938" width="30.28515625" style="2" customWidth="1"/>
    <col min="6939" max="6939" width="3.42578125" style="2" customWidth="1"/>
    <col min="6940" max="6940" width="15.28515625" style="2" customWidth="1"/>
    <col min="6941" max="6941" width="6.85546875" style="2" customWidth="1"/>
    <col min="6942" max="6943" width="6.7109375" style="2" customWidth="1"/>
    <col min="6944" max="6944" width="7" style="2" customWidth="1"/>
    <col min="6945" max="7168" width="9.140625" style="2"/>
    <col min="7169" max="7169" width="2" style="2" customWidth="1"/>
    <col min="7170" max="7170" width="13.42578125" style="2" customWidth="1"/>
    <col min="7171" max="7171" width="12.7109375" style="2" customWidth="1"/>
    <col min="7172" max="7172" width="12.85546875" style="2" customWidth="1"/>
    <col min="7173" max="7174" width="13.85546875" style="2" customWidth="1"/>
    <col min="7175" max="7175" width="14" style="2" customWidth="1"/>
    <col min="7176" max="7176" width="16.28515625" style="2" customWidth="1"/>
    <col min="7177" max="7177" width="14" style="2" customWidth="1"/>
    <col min="7178" max="7178" width="14.7109375" style="2" customWidth="1"/>
    <col min="7179" max="7179" width="48.5703125" style="2" customWidth="1"/>
    <col min="7180" max="7180" width="14.85546875" style="2" customWidth="1"/>
    <col min="7181" max="7181" width="9.140625" style="2"/>
    <col min="7182" max="7182" width="3.140625" style="2" customWidth="1"/>
    <col min="7183" max="7183" width="17.28515625" style="2" customWidth="1"/>
    <col min="7184" max="7185" width="9.140625" style="2"/>
    <col min="7186" max="7186" width="4.85546875" style="2" customWidth="1"/>
    <col min="7187" max="7187" width="13.85546875" style="2" customWidth="1"/>
    <col min="7188" max="7193" width="9.140625" style="2"/>
    <col min="7194" max="7194" width="30.28515625" style="2" customWidth="1"/>
    <col min="7195" max="7195" width="3.42578125" style="2" customWidth="1"/>
    <col min="7196" max="7196" width="15.28515625" style="2" customWidth="1"/>
    <col min="7197" max="7197" width="6.85546875" style="2" customWidth="1"/>
    <col min="7198" max="7199" width="6.7109375" style="2" customWidth="1"/>
    <col min="7200" max="7200" width="7" style="2" customWidth="1"/>
    <col min="7201" max="7424" width="9.140625" style="2"/>
    <col min="7425" max="7425" width="2" style="2" customWidth="1"/>
    <col min="7426" max="7426" width="13.42578125" style="2" customWidth="1"/>
    <col min="7427" max="7427" width="12.7109375" style="2" customWidth="1"/>
    <col min="7428" max="7428" width="12.85546875" style="2" customWidth="1"/>
    <col min="7429" max="7430" width="13.85546875" style="2" customWidth="1"/>
    <col min="7431" max="7431" width="14" style="2" customWidth="1"/>
    <col min="7432" max="7432" width="16.28515625" style="2" customWidth="1"/>
    <col min="7433" max="7433" width="14" style="2" customWidth="1"/>
    <col min="7434" max="7434" width="14.7109375" style="2" customWidth="1"/>
    <col min="7435" max="7435" width="48.5703125" style="2" customWidth="1"/>
    <col min="7436" max="7436" width="14.85546875" style="2" customWidth="1"/>
    <col min="7437" max="7437" width="9.140625" style="2"/>
    <col min="7438" max="7438" width="3.140625" style="2" customWidth="1"/>
    <col min="7439" max="7439" width="17.28515625" style="2" customWidth="1"/>
    <col min="7440" max="7441" width="9.140625" style="2"/>
    <col min="7442" max="7442" width="4.85546875" style="2" customWidth="1"/>
    <col min="7443" max="7443" width="13.85546875" style="2" customWidth="1"/>
    <col min="7444" max="7449" width="9.140625" style="2"/>
    <col min="7450" max="7450" width="30.28515625" style="2" customWidth="1"/>
    <col min="7451" max="7451" width="3.42578125" style="2" customWidth="1"/>
    <col min="7452" max="7452" width="15.28515625" style="2" customWidth="1"/>
    <col min="7453" max="7453" width="6.85546875" style="2" customWidth="1"/>
    <col min="7454" max="7455" width="6.7109375" style="2" customWidth="1"/>
    <col min="7456" max="7456" width="7" style="2" customWidth="1"/>
    <col min="7457" max="7680" width="9.140625" style="2"/>
    <col min="7681" max="7681" width="2" style="2" customWidth="1"/>
    <col min="7682" max="7682" width="13.42578125" style="2" customWidth="1"/>
    <col min="7683" max="7683" width="12.7109375" style="2" customWidth="1"/>
    <col min="7684" max="7684" width="12.85546875" style="2" customWidth="1"/>
    <col min="7685" max="7686" width="13.85546875" style="2" customWidth="1"/>
    <col min="7687" max="7687" width="14" style="2" customWidth="1"/>
    <col min="7688" max="7688" width="16.28515625" style="2" customWidth="1"/>
    <col min="7689" max="7689" width="14" style="2" customWidth="1"/>
    <col min="7690" max="7690" width="14.7109375" style="2" customWidth="1"/>
    <col min="7691" max="7691" width="48.5703125" style="2" customWidth="1"/>
    <col min="7692" max="7692" width="14.85546875" style="2" customWidth="1"/>
    <col min="7693" max="7693" width="9.140625" style="2"/>
    <col min="7694" max="7694" width="3.140625" style="2" customWidth="1"/>
    <col min="7695" max="7695" width="17.28515625" style="2" customWidth="1"/>
    <col min="7696" max="7697" width="9.140625" style="2"/>
    <col min="7698" max="7698" width="4.85546875" style="2" customWidth="1"/>
    <col min="7699" max="7699" width="13.85546875" style="2" customWidth="1"/>
    <col min="7700" max="7705" width="9.140625" style="2"/>
    <col min="7706" max="7706" width="30.28515625" style="2" customWidth="1"/>
    <col min="7707" max="7707" width="3.42578125" style="2" customWidth="1"/>
    <col min="7708" max="7708" width="15.28515625" style="2" customWidth="1"/>
    <col min="7709" max="7709" width="6.85546875" style="2" customWidth="1"/>
    <col min="7710" max="7711" width="6.7109375" style="2" customWidth="1"/>
    <col min="7712" max="7712" width="7" style="2" customWidth="1"/>
    <col min="7713" max="7936" width="9.140625" style="2"/>
    <col min="7937" max="7937" width="2" style="2" customWidth="1"/>
    <col min="7938" max="7938" width="13.42578125" style="2" customWidth="1"/>
    <col min="7939" max="7939" width="12.7109375" style="2" customWidth="1"/>
    <col min="7940" max="7940" width="12.85546875" style="2" customWidth="1"/>
    <col min="7941" max="7942" width="13.85546875" style="2" customWidth="1"/>
    <col min="7943" max="7943" width="14" style="2" customWidth="1"/>
    <col min="7944" max="7944" width="16.28515625" style="2" customWidth="1"/>
    <col min="7945" max="7945" width="14" style="2" customWidth="1"/>
    <col min="7946" max="7946" width="14.7109375" style="2" customWidth="1"/>
    <col min="7947" max="7947" width="48.5703125" style="2" customWidth="1"/>
    <col min="7948" max="7948" width="14.85546875" style="2" customWidth="1"/>
    <col min="7949" max="7949" width="9.140625" style="2"/>
    <col min="7950" max="7950" width="3.140625" style="2" customWidth="1"/>
    <col min="7951" max="7951" width="17.28515625" style="2" customWidth="1"/>
    <col min="7952" max="7953" width="9.140625" style="2"/>
    <col min="7954" max="7954" width="4.85546875" style="2" customWidth="1"/>
    <col min="7955" max="7955" width="13.85546875" style="2" customWidth="1"/>
    <col min="7956" max="7961" width="9.140625" style="2"/>
    <col min="7962" max="7962" width="30.28515625" style="2" customWidth="1"/>
    <col min="7963" max="7963" width="3.42578125" style="2" customWidth="1"/>
    <col min="7964" max="7964" width="15.28515625" style="2" customWidth="1"/>
    <col min="7965" max="7965" width="6.85546875" style="2" customWidth="1"/>
    <col min="7966" max="7967" width="6.7109375" style="2" customWidth="1"/>
    <col min="7968" max="7968" width="7" style="2" customWidth="1"/>
    <col min="7969" max="8192" width="9.140625" style="2"/>
    <col min="8193" max="8193" width="2" style="2" customWidth="1"/>
    <col min="8194" max="8194" width="13.42578125" style="2" customWidth="1"/>
    <col min="8195" max="8195" width="12.7109375" style="2" customWidth="1"/>
    <col min="8196" max="8196" width="12.85546875" style="2" customWidth="1"/>
    <col min="8197" max="8198" width="13.85546875" style="2" customWidth="1"/>
    <col min="8199" max="8199" width="14" style="2" customWidth="1"/>
    <col min="8200" max="8200" width="16.28515625" style="2" customWidth="1"/>
    <col min="8201" max="8201" width="14" style="2" customWidth="1"/>
    <col min="8202" max="8202" width="14.7109375" style="2" customWidth="1"/>
    <col min="8203" max="8203" width="48.5703125" style="2" customWidth="1"/>
    <col min="8204" max="8204" width="14.85546875" style="2" customWidth="1"/>
    <col min="8205" max="8205" width="9.140625" style="2"/>
    <col min="8206" max="8206" width="3.140625" style="2" customWidth="1"/>
    <col min="8207" max="8207" width="17.28515625" style="2" customWidth="1"/>
    <col min="8208" max="8209" width="9.140625" style="2"/>
    <col min="8210" max="8210" width="4.85546875" style="2" customWidth="1"/>
    <col min="8211" max="8211" width="13.85546875" style="2" customWidth="1"/>
    <col min="8212" max="8217" width="9.140625" style="2"/>
    <col min="8218" max="8218" width="30.28515625" style="2" customWidth="1"/>
    <col min="8219" max="8219" width="3.42578125" style="2" customWidth="1"/>
    <col min="8220" max="8220" width="15.28515625" style="2" customWidth="1"/>
    <col min="8221" max="8221" width="6.85546875" style="2" customWidth="1"/>
    <col min="8222" max="8223" width="6.7109375" style="2" customWidth="1"/>
    <col min="8224" max="8224" width="7" style="2" customWidth="1"/>
    <col min="8225" max="8448" width="9.140625" style="2"/>
    <col min="8449" max="8449" width="2" style="2" customWidth="1"/>
    <col min="8450" max="8450" width="13.42578125" style="2" customWidth="1"/>
    <col min="8451" max="8451" width="12.7109375" style="2" customWidth="1"/>
    <col min="8452" max="8452" width="12.85546875" style="2" customWidth="1"/>
    <col min="8453" max="8454" width="13.85546875" style="2" customWidth="1"/>
    <col min="8455" max="8455" width="14" style="2" customWidth="1"/>
    <col min="8456" max="8456" width="16.28515625" style="2" customWidth="1"/>
    <col min="8457" max="8457" width="14" style="2" customWidth="1"/>
    <col min="8458" max="8458" width="14.7109375" style="2" customWidth="1"/>
    <col min="8459" max="8459" width="48.5703125" style="2" customWidth="1"/>
    <col min="8460" max="8460" width="14.85546875" style="2" customWidth="1"/>
    <col min="8461" max="8461" width="9.140625" style="2"/>
    <col min="8462" max="8462" width="3.140625" style="2" customWidth="1"/>
    <col min="8463" max="8463" width="17.28515625" style="2" customWidth="1"/>
    <col min="8464" max="8465" width="9.140625" style="2"/>
    <col min="8466" max="8466" width="4.85546875" style="2" customWidth="1"/>
    <col min="8467" max="8467" width="13.85546875" style="2" customWidth="1"/>
    <col min="8468" max="8473" width="9.140625" style="2"/>
    <col min="8474" max="8474" width="30.28515625" style="2" customWidth="1"/>
    <col min="8475" max="8475" width="3.42578125" style="2" customWidth="1"/>
    <col min="8476" max="8476" width="15.28515625" style="2" customWidth="1"/>
    <col min="8477" max="8477" width="6.85546875" style="2" customWidth="1"/>
    <col min="8478" max="8479" width="6.7109375" style="2" customWidth="1"/>
    <col min="8480" max="8480" width="7" style="2" customWidth="1"/>
    <col min="8481" max="8704" width="9.140625" style="2"/>
    <col min="8705" max="8705" width="2" style="2" customWidth="1"/>
    <col min="8706" max="8706" width="13.42578125" style="2" customWidth="1"/>
    <col min="8707" max="8707" width="12.7109375" style="2" customWidth="1"/>
    <col min="8708" max="8708" width="12.85546875" style="2" customWidth="1"/>
    <col min="8709" max="8710" width="13.85546875" style="2" customWidth="1"/>
    <col min="8711" max="8711" width="14" style="2" customWidth="1"/>
    <col min="8712" max="8712" width="16.28515625" style="2" customWidth="1"/>
    <col min="8713" max="8713" width="14" style="2" customWidth="1"/>
    <col min="8714" max="8714" width="14.7109375" style="2" customWidth="1"/>
    <col min="8715" max="8715" width="48.5703125" style="2" customWidth="1"/>
    <col min="8716" max="8716" width="14.85546875" style="2" customWidth="1"/>
    <col min="8717" max="8717" width="9.140625" style="2"/>
    <col min="8718" max="8718" width="3.140625" style="2" customWidth="1"/>
    <col min="8719" max="8719" width="17.28515625" style="2" customWidth="1"/>
    <col min="8720" max="8721" width="9.140625" style="2"/>
    <col min="8722" max="8722" width="4.85546875" style="2" customWidth="1"/>
    <col min="8723" max="8723" width="13.85546875" style="2" customWidth="1"/>
    <col min="8724" max="8729" width="9.140625" style="2"/>
    <col min="8730" max="8730" width="30.28515625" style="2" customWidth="1"/>
    <col min="8731" max="8731" width="3.42578125" style="2" customWidth="1"/>
    <col min="8732" max="8732" width="15.28515625" style="2" customWidth="1"/>
    <col min="8733" max="8733" width="6.85546875" style="2" customWidth="1"/>
    <col min="8734" max="8735" width="6.7109375" style="2" customWidth="1"/>
    <col min="8736" max="8736" width="7" style="2" customWidth="1"/>
    <col min="8737" max="8960" width="9.140625" style="2"/>
    <col min="8961" max="8961" width="2" style="2" customWidth="1"/>
    <col min="8962" max="8962" width="13.42578125" style="2" customWidth="1"/>
    <col min="8963" max="8963" width="12.7109375" style="2" customWidth="1"/>
    <col min="8964" max="8964" width="12.85546875" style="2" customWidth="1"/>
    <col min="8965" max="8966" width="13.85546875" style="2" customWidth="1"/>
    <col min="8967" max="8967" width="14" style="2" customWidth="1"/>
    <col min="8968" max="8968" width="16.28515625" style="2" customWidth="1"/>
    <col min="8969" max="8969" width="14" style="2" customWidth="1"/>
    <col min="8970" max="8970" width="14.7109375" style="2" customWidth="1"/>
    <col min="8971" max="8971" width="48.5703125" style="2" customWidth="1"/>
    <col min="8972" max="8972" width="14.85546875" style="2" customWidth="1"/>
    <col min="8973" max="8973" width="9.140625" style="2"/>
    <col min="8974" max="8974" width="3.140625" style="2" customWidth="1"/>
    <col min="8975" max="8975" width="17.28515625" style="2" customWidth="1"/>
    <col min="8976" max="8977" width="9.140625" style="2"/>
    <col min="8978" max="8978" width="4.85546875" style="2" customWidth="1"/>
    <col min="8979" max="8979" width="13.85546875" style="2" customWidth="1"/>
    <col min="8980" max="8985" width="9.140625" style="2"/>
    <col min="8986" max="8986" width="30.28515625" style="2" customWidth="1"/>
    <col min="8987" max="8987" width="3.42578125" style="2" customWidth="1"/>
    <col min="8988" max="8988" width="15.28515625" style="2" customWidth="1"/>
    <col min="8989" max="8989" width="6.85546875" style="2" customWidth="1"/>
    <col min="8990" max="8991" width="6.7109375" style="2" customWidth="1"/>
    <col min="8992" max="8992" width="7" style="2" customWidth="1"/>
    <col min="8993" max="9216" width="9.140625" style="2"/>
    <col min="9217" max="9217" width="2" style="2" customWidth="1"/>
    <col min="9218" max="9218" width="13.42578125" style="2" customWidth="1"/>
    <col min="9219" max="9219" width="12.7109375" style="2" customWidth="1"/>
    <col min="9220" max="9220" width="12.85546875" style="2" customWidth="1"/>
    <col min="9221" max="9222" width="13.85546875" style="2" customWidth="1"/>
    <col min="9223" max="9223" width="14" style="2" customWidth="1"/>
    <col min="9224" max="9224" width="16.28515625" style="2" customWidth="1"/>
    <col min="9225" max="9225" width="14" style="2" customWidth="1"/>
    <col min="9226" max="9226" width="14.7109375" style="2" customWidth="1"/>
    <col min="9227" max="9227" width="48.5703125" style="2" customWidth="1"/>
    <col min="9228" max="9228" width="14.85546875" style="2" customWidth="1"/>
    <col min="9229" max="9229" width="9.140625" style="2"/>
    <col min="9230" max="9230" width="3.140625" style="2" customWidth="1"/>
    <col min="9231" max="9231" width="17.28515625" style="2" customWidth="1"/>
    <col min="9232" max="9233" width="9.140625" style="2"/>
    <col min="9234" max="9234" width="4.85546875" style="2" customWidth="1"/>
    <col min="9235" max="9235" width="13.85546875" style="2" customWidth="1"/>
    <col min="9236" max="9241" width="9.140625" style="2"/>
    <col min="9242" max="9242" width="30.28515625" style="2" customWidth="1"/>
    <col min="9243" max="9243" width="3.42578125" style="2" customWidth="1"/>
    <col min="9244" max="9244" width="15.28515625" style="2" customWidth="1"/>
    <col min="9245" max="9245" width="6.85546875" style="2" customWidth="1"/>
    <col min="9246" max="9247" width="6.7109375" style="2" customWidth="1"/>
    <col min="9248" max="9248" width="7" style="2" customWidth="1"/>
    <col min="9249" max="9472" width="9.140625" style="2"/>
    <col min="9473" max="9473" width="2" style="2" customWidth="1"/>
    <col min="9474" max="9474" width="13.42578125" style="2" customWidth="1"/>
    <col min="9475" max="9475" width="12.7109375" style="2" customWidth="1"/>
    <col min="9476" max="9476" width="12.85546875" style="2" customWidth="1"/>
    <col min="9477" max="9478" width="13.85546875" style="2" customWidth="1"/>
    <col min="9479" max="9479" width="14" style="2" customWidth="1"/>
    <col min="9480" max="9480" width="16.28515625" style="2" customWidth="1"/>
    <col min="9481" max="9481" width="14" style="2" customWidth="1"/>
    <col min="9482" max="9482" width="14.7109375" style="2" customWidth="1"/>
    <col min="9483" max="9483" width="48.5703125" style="2" customWidth="1"/>
    <col min="9484" max="9484" width="14.85546875" style="2" customWidth="1"/>
    <col min="9485" max="9485" width="9.140625" style="2"/>
    <col min="9486" max="9486" width="3.140625" style="2" customWidth="1"/>
    <col min="9487" max="9487" width="17.28515625" style="2" customWidth="1"/>
    <col min="9488" max="9489" width="9.140625" style="2"/>
    <col min="9490" max="9490" width="4.85546875" style="2" customWidth="1"/>
    <col min="9491" max="9491" width="13.85546875" style="2" customWidth="1"/>
    <col min="9492" max="9497" width="9.140625" style="2"/>
    <col min="9498" max="9498" width="30.28515625" style="2" customWidth="1"/>
    <col min="9499" max="9499" width="3.42578125" style="2" customWidth="1"/>
    <col min="9500" max="9500" width="15.28515625" style="2" customWidth="1"/>
    <col min="9501" max="9501" width="6.85546875" style="2" customWidth="1"/>
    <col min="9502" max="9503" width="6.7109375" style="2" customWidth="1"/>
    <col min="9504" max="9504" width="7" style="2" customWidth="1"/>
    <col min="9505" max="9728" width="9.140625" style="2"/>
    <col min="9729" max="9729" width="2" style="2" customWidth="1"/>
    <col min="9730" max="9730" width="13.42578125" style="2" customWidth="1"/>
    <col min="9731" max="9731" width="12.7109375" style="2" customWidth="1"/>
    <col min="9732" max="9732" width="12.85546875" style="2" customWidth="1"/>
    <col min="9733" max="9734" width="13.85546875" style="2" customWidth="1"/>
    <col min="9735" max="9735" width="14" style="2" customWidth="1"/>
    <col min="9736" max="9736" width="16.28515625" style="2" customWidth="1"/>
    <col min="9737" max="9737" width="14" style="2" customWidth="1"/>
    <col min="9738" max="9738" width="14.7109375" style="2" customWidth="1"/>
    <col min="9739" max="9739" width="48.5703125" style="2" customWidth="1"/>
    <col min="9740" max="9740" width="14.85546875" style="2" customWidth="1"/>
    <col min="9741" max="9741" width="9.140625" style="2"/>
    <col min="9742" max="9742" width="3.140625" style="2" customWidth="1"/>
    <col min="9743" max="9743" width="17.28515625" style="2" customWidth="1"/>
    <col min="9744" max="9745" width="9.140625" style="2"/>
    <col min="9746" max="9746" width="4.85546875" style="2" customWidth="1"/>
    <col min="9747" max="9747" width="13.85546875" style="2" customWidth="1"/>
    <col min="9748" max="9753" width="9.140625" style="2"/>
    <col min="9754" max="9754" width="30.28515625" style="2" customWidth="1"/>
    <col min="9755" max="9755" width="3.42578125" style="2" customWidth="1"/>
    <col min="9756" max="9756" width="15.28515625" style="2" customWidth="1"/>
    <col min="9757" max="9757" width="6.85546875" style="2" customWidth="1"/>
    <col min="9758" max="9759" width="6.7109375" style="2" customWidth="1"/>
    <col min="9760" max="9760" width="7" style="2" customWidth="1"/>
    <col min="9761" max="9984" width="9.140625" style="2"/>
    <col min="9985" max="9985" width="2" style="2" customWidth="1"/>
    <col min="9986" max="9986" width="13.42578125" style="2" customWidth="1"/>
    <col min="9987" max="9987" width="12.7109375" style="2" customWidth="1"/>
    <col min="9988" max="9988" width="12.85546875" style="2" customWidth="1"/>
    <col min="9989" max="9990" width="13.85546875" style="2" customWidth="1"/>
    <col min="9991" max="9991" width="14" style="2" customWidth="1"/>
    <col min="9992" max="9992" width="16.28515625" style="2" customWidth="1"/>
    <col min="9993" max="9993" width="14" style="2" customWidth="1"/>
    <col min="9994" max="9994" width="14.7109375" style="2" customWidth="1"/>
    <col min="9995" max="9995" width="48.5703125" style="2" customWidth="1"/>
    <col min="9996" max="9996" width="14.85546875" style="2" customWidth="1"/>
    <col min="9997" max="9997" width="9.140625" style="2"/>
    <col min="9998" max="9998" width="3.140625" style="2" customWidth="1"/>
    <col min="9999" max="9999" width="17.28515625" style="2" customWidth="1"/>
    <col min="10000" max="10001" width="9.140625" style="2"/>
    <col min="10002" max="10002" width="4.85546875" style="2" customWidth="1"/>
    <col min="10003" max="10003" width="13.85546875" style="2" customWidth="1"/>
    <col min="10004" max="10009" width="9.140625" style="2"/>
    <col min="10010" max="10010" width="30.28515625" style="2" customWidth="1"/>
    <col min="10011" max="10011" width="3.42578125" style="2" customWidth="1"/>
    <col min="10012" max="10012" width="15.28515625" style="2" customWidth="1"/>
    <col min="10013" max="10013" width="6.85546875" style="2" customWidth="1"/>
    <col min="10014" max="10015" width="6.7109375" style="2" customWidth="1"/>
    <col min="10016" max="10016" width="7" style="2" customWidth="1"/>
    <col min="10017" max="10240" width="9.140625" style="2"/>
    <col min="10241" max="10241" width="2" style="2" customWidth="1"/>
    <col min="10242" max="10242" width="13.42578125" style="2" customWidth="1"/>
    <col min="10243" max="10243" width="12.7109375" style="2" customWidth="1"/>
    <col min="10244" max="10244" width="12.85546875" style="2" customWidth="1"/>
    <col min="10245" max="10246" width="13.85546875" style="2" customWidth="1"/>
    <col min="10247" max="10247" width="14" style="2" customWidth="1"/>
    <col min="10248" max="10248" width="16.28515625" style="2" customWidth="1"/>
    <col min="10249" max="10249" width="14" style="2" customWidth="1"/>
    <col min="10250" max="10250" width="14.7109375" style="2" customWidth="1"/>
    <col min="10251" max="10251" width="48.5703125" style="2" customWidth="1"/>
    <col min="10252" max="10252" width="14.85546875" style="2" customWidth="1"/>
    <col min="10253" max="10253" width="9.140625" style="2"/>
    <col min="10254" max="10254" width="3.140625" style="2" customWidth="1"/>
    <col min="10255" max="10255" width="17.28515625" style="2" customWidth="1"/>
    <col min="10256" max="10257" width="9.140625" style="2"/>
    <col min="10258" max="10258" width="4.85546875" style="2" customWidth="1"/>
    <col min="10259" max="10259" width="13.85546875" style="2" customWidth="1"/>
    <col min="10260" max="10265" width="9.140625" style="2"/>
    <col min="10266" max="10266" width="30.28515625" style="2" customWidth="1"/>
    <col min="10267" max="10267" width="3.42578125" style="2" customWidth="1"/>
    <col min="10268" max="10268" width="15.28515625" style="2" customWidth="1"/>
    <col min="10269" max="10269" width="6.85546875" style="2" customWidth="1"/>
    <col min="10270" max="10271" width="6.7109375" style="2" customWidth="1"/>
    <col min="10272" max="10272" width="7" style="2" customWidth="1"/>
    <col min="10273" max="10496" width="9.140625" style="2"/>
    <col min="10497" max="10497" width="2" style="2" customWidth="1"/>
    <col min="10498" max="10498" width="13.42578125" style="2" customWidth="1"/>
    <col min="10499" max="10499" width="12.7109375" style="2" customWidth="1"/>
    <col min="10500" max="10500" width="12.85546875" style="2" customWidth="1"/>
    <col min="10501" max="10502" width="13.85546875" style="2" customWidth="1"/>
    <col min="10503" max="10503" width="14" style="2" customWidth="1"/>
    <col min="10504" max="10504" width="16.28515625" style="2" customWidth="1"/>
    <col min="10505" max="10505" width="14" style="2" customWidth="1"/>
    <col min="10506" max="10506" width="14.7109375" style="2" customWidth="1"/>
    <col min="10507" max="10507" width="48.5703125" style="2" customWidth="1"/>
    <col min="10508" max="10508" width="14.85546875" style="2" customWidth="1"/>
    <col min="10509" max="10509" width="9.140625" style="2"/>
    <col min="10510" max="10510" width="3.140625" style="2" customWidth="1"/>
    <col min="10511" max="10511" width="17.28515625" style="2" customWidth="1"/>
    <col min="10512" max="10513" width="9.140625" style="2"/>
    <col min="10514" max="10514" width="4.85546875" style="2" customWidth="1"/>
    <col min="10515" max="10515" width="13.85546875" style="2" customWidth="1"/>
    <col min="10516" max="10521" width="9.140625" style="2"/>
    <col min="10522" max="10522" width="30.28515625" style="2" customWidth="1"/>
    <col min="10523" max="10523" width="3.42578125" style="2" customWidth="1"/>
    <col min="10524" max="10524" width="15.28515625" style="2" customWidth="1"/>
    <col min="10525" max="10525" width="6.85546875" style="2" customWidth="1"/>
    <col min="10526" max="10527" width="6.7109375" style="2" customWidth="1"/>
    <col min="10528" max="10528" width="7" style="2" customWidth="1"/>
    <col min="10529" max="10752" width="9.140625" style="2"/>
    <col min="10753" max="10753" width="2" style="2" customWidth="1"/>
    <col min="10754" max="10754" width="13.42578125" style="2" customWidth="1"/>
    <col min="10755" max="10755" width="12.7109375" style="2" customWidth="1"/>
    <col min="10756" max="10756" width="12.85546875" style="2" customWidth="1"/>
    <col min="10757" max="10758" width="13.85546875" style="2" customWidth="1"/>
    <col min="10759" max="10759" width="14" style="2" customWidth="1"/>
    <col min="10760" max="10760" width="16.28515625" style="2" customWidth="1"/>
    <col min="10761" max="10761" width="14" style="2" customWidth="1"/>
    <col min="10762" max="10762" width="14.7109375" style="2" customWidth="1"/>
    <col min="10763" max="10763" width="48.5703125" style="2" customWidth="1"/>
    <col min="10764" max="10764" width="14.85546875" style="2" customWidth="1"/>
    <col min="10765" max="10765" width="9.140625" style="2"/>
    <col min="10766" max="10766" width="3.140625" style="2" customWidth="1"/>
    <col min="10767" max="10767" width="17.28515625" style="2" customWidth="1"/>
    <col min="10768" max="10769" width="9.140625" style="2"/>
    <col min="10770" max="10770" width="4.85546875" style="2" customWidth="1"/>
    <col min="10771" max="10771" width="13.85546875" style="2" customWidth="1"/>
    <col min="10772" max="10777" width="9.140625" style="2"/>
    <col min="10778" max="10778" width="30.28515625" style="2" customWidth="1"/>
    <col min="10779" max="10779" width="3.42578125" style="2" customWidth="1"/>
    <col min="10780" max="10780" width="15.28515625" style="2" customWidth="1"/>
    <col min="10781" max="10781" width="6.85546875" style="2" customWidth="1"/>
    <col min="10782" max="10783" width="6.7109375" style="2" customWidth="1"/>
    <col min="10784" max="10784" width="7" style="2" customWidth="1"/>
    <col min="10785" max="11008" width="9.140625" style="2"/>
    <col min="11009" max="11009" width="2" style="2" customWidth="1"/>
    <col min="11010" max="11010" width="13.42578125" style="2" customWidth="1"/>
    <col min="11011" max="11011" width="12.7109375" style="2" customWidth="1"/>
    <col min="11012" max="11012" width="12.85546875" style="2" customWidth="1"/>
    <col min="11013" max="11014" width="13.85546875" style="2" customWidth="1"/>
    <col min="11015" max="11015" width="14" style="2" customWidth="1"/>
    <col min="11016" max="11016" width="16.28515625" style="2" customWidth="1"/>
    <col min="11017" max="11017" width="14" style="2" customWidth="1"/>
    <col min="11018" max="11018" width="14.7109375" style="2" customWidth="1"/>
    <col min="11019" max="11019" width="48.5703125" style="2" customWidth="1"/>
    <col min="11020" max="11020" width="14.85546875" style="2" customWidth="1"/>
    <col min="11021" max="11021" width="9.140625" style="2"/>
    <col min="11022" max="11022" width="3.140625" style="2" customWidth="1"/>
    <col min="11023" max="11023" width="17.28515625" style="2" customWidth="1"/>
    <col min="11024" max="11025" width="9.140625" style="2"/>
    <col min="11026" max="11026" width="4.85546875" style="2" customWidth="1"/>
    <col min="11027" max="11027" width="13.85546875" style="2" customWidth="1"/>
    <col min="11028" max="11033" width="9.140625" style="2"/>
    <col min="11034" max="11034" width="30.28515625" style="2" customWidth="1"/>
    <col min="11035" max="11035" width="3.42578125" style="2" customWidth="1"/>
    <col min="11036" max="11036" width="15.28515625" style="2" customWidth="1"/>
    <col min="11037" max="11037" width="6.85546875" style="2" customWidth="1"/>
    <col min="11038" max="11039" width="6.7109375" style="2" customWidth="1"/>
    <col min="11040" max="11040" width="7" style="2" customWidth="1"/>
    <col min="11041" max="11264" width="9.140625" style="2"/>
    <col min="11265" max="11265" width="2" style="2" customWidth="1"/>
    <col min="11266" max="11266" width="13.42578125" style="2" customWidth="1"/>
    <col min="11267" max="11267" width="12.7109375" style="2" customWidth="1"/>
    <col min="11268" max="11268" width="12.85546875" style="2" customWidth="1"/>
    <col min="11269" max="11270" width="13.85546875" style="2" customWidth="1"/>
    <col min="11271" max="11271" width="14" style="2" customWidth="1"/>
    <col min="11272" max="11272" width="16.28515625" style="2" customWidth="1"/>
    <col min="11273" max="11273" width="14" style="2" customWidth="1"/>
    <col min="11274" max="11274" width="14.7109375" style="2" customWidth="1"/>
    <col min="11275" max="11275" width="48.5703125" style="2" customWidth="1"/>
    <col min="11276" max="11276" width="14.85546875" style="2" customWidth="1"/>
    <col min="11277" max="11277" width="9.140625" style="2"/>
    <col min="11278" max="11278" width="3.140625" style="2" customWidth="1"/>
    <col min="11279" max="11279" width="17.28515625" style="2" customWidth="1"/>
    <col min="11280" max="11281" width="9.140625" style="2"/>
    <col min="11282" max="11282" width="4.85546875" style="2" customWidth="1"/>
    <col min="11283" max="11283" width="13.85546875" style="2" customWidth="1"/>
    <col min="11284" max="11289" width="9.140625" style="2"/>
    <col min="11290" max="11290" width="30.28515625" style="2" customWidth="1"/>
    <col min="11291" max="11291" width="3.42578125" style="2" customWidth="1"/>
    <col min="11292" max="11292" width="15.28515625" style="2" customWidth="1"/>
    <col min="11293" max="11293" width="6.85546875" style="2" customWidth="1"/>
    <col min="11294" max="11295" width="6.7109375" style="2" customWidth="1"/>
    <col min="11296" max="11296" width="7" style="2" customWidth="1"/>
    <col min="11297" max="11520" width="9.140625" style="2"/>
    <col min="11521" max="11521" width="2" style="2" customWidth="1"/>
    <col min="11522" max="11522" width="13.42578125" style="2" customWidth="1"/>
    <col min="11523" max="11523" width="12.7109375" style="2" customWidth="1"/>
    <col min="11524" max="11524" width="12.85546875" style="2" customWidth="1"/>
    <col min="11525" max="11526" width="13.85546875" style="2" customWidth="1"/>
    <col min="11527" max="11527" width="14" style="2" customWidth="1"/>
    <col min="11528" max="11528" width="16.28515625" style="2" customWidth="1"/>
    <col min="11529" max="11529" width="14" style="2" customWidth="1"/>
    <col min="11530" max="11530" width="14.7109375" style="2" customWidth="1"/>
    <col min="11531" max="11531" width="48.5703125" style="2" customWidth="1"/>
    <col min="11532" max="11532" width="14.85546875" style="2" customWidth="1"/>
    <col min="11533" max="11533" width="9.140625" style="2"/>
    <col min="11534" max="11534" width="3.140625" style="2" customWidth="1"/>
    <col min="11535" max="11535" width="17.28515625" style="2" customWidth="1"/>
    <col min="11536" max="11537" width="9.140625" style="2"/>
    <col min="11538" max="11538" width="4.85546875" style="2" customWidth="1"/>
    <col min="11539" max="11539" width="13.85546875" style="2" customWidth="1"/>
    <col min="11540" max="11545" width="9.140625" style="2"/>
    <col min="11546" max="11546" width="30.28515625" style="2" customWidth="1"/>
    <col min="11547" max="11547" width="3.42578125" style="2" customWidth="1"/>
    <col min="11548" max="11548" width="15.28515625" style="2" customWidth="1"/>
    <col min="11549" max="11549" width="6.85546875" style="2" customWidth="1"/>
    <col min="11550" max="11551" width="6.7109375" style="2" customWidth="1"/>
    <col min="11552" max="11552" width="7" style="2" customWidth="1"/>
    <col min="11553" max="11776" width="9.140625" style="2"/>
    <col min="11777" max="11777" width="2" style="2" customWidth="1"/>
    <col min="11778" max="11778" width="13.42578125" style="2" customWidth="1"/>
    <col min="11779" max="11779" width="12.7109375" style="2" customWidth="1"/>
    <col min="11780" max="11780" width="12.85546875" style="2" customWidth="1"/>
    <col min="11781" max="11782" width="13.85546875" style="2" customWidth="1"/>
    <col min="11783" max="11783" width="14" style="2" customWidth="1"/>
    <col min="11784" max="11784" width="16.28515625" style="2" customWidth="1"/>
    <col min="11785" max="11785" width="14" style="2" customWidth="1"/>
    <col min="11786" max="11786" width="14.7109375" style="2" customWidth="1"/>
    <col min="11787" max="11787" width="48.5703125" style="2" customWidth="1"/>
    <col min="11788" max="11788" width="14.85546875" style="2" customWidth="1"/>
    <col min="11789" max="11789" width="9.140625" style="2"/>
    <col min="11790" max="11790" width="3.140625" style="2" customWidth="1"/>
    <col min="11791" max="11791" width="17.28515625" style="2" customWidth="1"/>
    <col min="11792" max="11793" width="9.140625" style="2"/>
    <col min="11794" max="11794" width="4.85546875" style="2" customWidth="1"/>
    <col min="11795" max="11795" width="13.85546875" style="2" customWidth="1"/>
    <col min="11796" max="11801" width="9.140625" style="2"/>
    <col min="11802" max="11802" width="30.28515625" style="2" customWidth="1"/>
    <col min="11803" max="11803" width="3.42578125" style="2" customWidth="1"/>
    <col min="11804" max="11804" width="15.28515625" style="2" customWidth="1"/>
    <col min="11805" max="11805" width="6.85546875" style="2" customWidth="1"/>
    <col min="11806" max="11807" width="6.7109375" style="2" customWidth="1"/>
    <col min="11808" max="11808" width="7" style="2" customWidth="1"/>
    <col min="11809" max="12032" width="9.140625" style="2"/>
    <col min="12033" max="12033" width="2" style="2" customWidth="1"/>
    <col min="12034" max="12034" width="13.42578125" style="2" customWidth="1"/>
    <col min="12035" max="12035" width="12.7109375" style="2" customWidth="1"/>
    <col min="12036" max="12036" width="12.85546875" style="2" customWidth="1"/>
    <col min="12037" max="12038" width="13.85546875" style="2" customWidth="1"/>
    <col min="12039" max="12039" width="14" style="2" customWidth="1"/>
    <col min="12040" max="12040" width="16.28515625" style="2" customWidth="1"/>
    <col min="12041" max="12041" width="14" style="2" customWidth="1"/>
    <col min="12042" max="12042" width="14.7109375" style="2" customWidth="1"/>
    <col min="12043" max="12043" width="48.5703125" style="2" customWidth="1"/>
    <col min="12044" max="12044" width="14.85546875" style="2" customWidth="1"/>
    <col min="12045" max="12045" width="9.140625" style="2"/>
    <col min="12046" max="12046" width="3.140625" style="2" customWidth="1"/>
    <col min="12047" max="12047" width="17.28515625" style="2" customWidth="1"/>
    <col min="12048" max="12049" width="9.140625" style="2"/>
    <col min="12050" max="12050" width="4.85546875" style="2" customWidth="1"/>
    <col min="12051" max="12051" width="13.85546875" style="2" customWidth="1"/>
    <col min="12052" max="12057" width="9.140625" style="2"/>
    <col min="12058" max="12058" width="30.28515625" style="2" customWidth="1"/>
    <col min="12059" max="12059" width="3.42578125" style="2" customWidth="1"/>
    <col min="12060" max="12060" width="15.28515625" style="2" customWidth="1"/>
    <col min="12061" max="12061" width="6.85546875" style="2" customWidth="1"/>
    <col min="12062" max="12063" width="6.7109375" style="2" customWidth="1"/>
    <col min="12064" max="12064" width="7" style="2" customWidth="1"/>
    <col min="12065" max="12288" width="9.140625" style="2"/>
    <col min="12289" max="12289" width="2" style="2" customWidth="1"/>
    <col min="12290" max="12290" width="13.42578125" style="2" customWidth="1"/>
    <col min="12291" max="12291" width="12.7109375" style="2" customWidth="1"/>
    <col min="12292" max="12292" width="12.85546875" style="2" customWidth="1"/>
    <col min="12293" max="12294" width="13.85546875" style="2" customWidth="1"/>
    <col min="12295" max="12295" width="14" style="2" customWidth="1"/>
    <col min="12296" max="12296" width="16.28515625" style="2" customWidth="1"/>
    <col min="12297" max="12297" width="14" style="2" customWidth="1"/>
    <col min="12298" max="12298" width="14.7109375" style="2" customWidth="1"/>
    <col min="12299" max="12299" width="48.5703125" style="2" customWidth="1"/>
    <col min="12300" max="12300" width="14.85546875" style="2" customWidth="1"/>
    <col min="12301" max="12301" width="9.140625" style="2"/>
    <col min="12302" max="12302" width="3.140625" style="2" customWidth="1"/>
    <col min="12303" max="12303" width="17.28515625" style="2" customWidth="1"/>
    <col min="12304" max="12305" width="9.140625" style="2"/>
    <col min="12306" max="12306" width="4.85546875" style="2" customWidth="1"/>
    <col min="12307" max="12307" width="13.85546875" style="2" customWidth="1"/>
    <col min="12308" max="12313" width="9.140625" style="2"/>
    <col min="12314" max="12314" width="30.28515625" style="2" customWidth="1"/>
    <col min="12315" max="12315" width="3.42578125" style="2" customWidth="1"/>
    <col min="12316" max="12316" width="15.28515625" style="2" customWidth="1"/>
    <col min="12317" max="12317" width="6.85546875" style="2" customWidth="1"/>
    <col min="12318" max="12319" width="6.7109375" style="2" customWidth="1"/>
    <col min="12320" max="12320" width="7" style="2" customWidth="1"/>
    <col min="12321" max="12544" width="9.140625" style="2"/>
    <col min="12545" max="12545" width="2" style="2" customWidth="1"/>
    <col min="12546" max="12546" width="13.42578125" style="2" customWidth="1"/>
    <col min="12547" max="12547" width="12.7109375" style="2" customWidth="1"/>
    <col min="12548" max="12548" width="12.85546875" style="2" customWidth="1"/>
    <col min="12549" max="12550" width="13.85546875" style="2" customWidth="1"/>
    <col min="12551" max="12551" width="14" style="2" customWidth="1"/>
    <col min="12552" max="12552" width="16.28515625" style="2" customWidth="1"/>
    <col min="12553" max="12553" width="14" style="2" customWidth="1"/>
    <col min="12554" max="12554" width="14.7109375" style="2" customWidth="1"/>
    <col min="12555" max="12555" width="48.5703125" style="2" customWidth="1"/>
    <col min="12556" max="12556" width="14.85546875" style="2" customWidth="1"/>
    <col min="12557" max="12557" width="9.140625" style="2"/>
    <col min="12558" max="12558" width="3.140625" style="2" customWidth="1"/>
    <col min="12559" max="12559" width="17.28515625" style="2" customWidth="1"/>
    <col min="12560" max="12561" width="9.140625" style="2"/>
    <col min="12562" max="12562" width="4.85546875" style="2" customWidth="1"/>
    <col min="12563" max="12563" width="13.85546875" style="2" customWidth="1"/>
    <col min="12564" max="12569" width="9.140625" style="2"/>
    <col min="12570" max="12570" width="30.28515625" style="2" customWidth="1"/>
    <col min="12571" max="12571" width="3.42578125" style="2" customWidth="1"/>
    <col min="12572" max="12572" width="15.28515625" style="2" customWidth="1"/>
    <col min="12573" max="12573" width="6.85546875" style="2" customWidth="1"/>
    <col min="12574" max="12575" width="6.7109375" style="2" customWidth="1"/>
    <col min="12576" max="12576" width="7" style="2" customWidth="1"/>
    <col min="12577" max="12800" width="9.140625" style="2"/>
    <col min="12801" max="12801" width="2" style="2" customWidth="1"/>
    <col min="12802" max="12802" width="13.42578125" style="2" customWidth="1"/>
    <col min="12803" max="12803" width="12.7109375" style="2" customWidth="1"/>
    <col min="12804" max="12804" width="12.85546875" style="2" customWidth="1"/>
    <col min="12805" max="12806" width="13.85546875" style="2" customWidth="1"/>
    <col min="12807" max="12807" width="14" style="2" customWidth="1"/>
    <col min="12808" max="12808" width="16.28515625" style="2" customWidth="1"/>
    <col min="12809" max="12809" width="14" style="2" customWidth="1"/>
    <col min="12810" max="12810" width="14.7109375" style="2" customWidth="1"/>
    <col min="12811" max="12811" width="48.5703125" style="2" customWidth="1"/>
    <col min="12812" max="12812" width="14.85546875" style="2" customWidth="1"/>
    <col min="12813" max="12813" width="9.140625" style="2"/>
    <col min="12814" max="12814" width="3.140625" style="2" customWidth="1"/>
    <col min="12815" max="12815" width="17.28515625" style="2" customWidth="1"/>
    <col min="12816" max="12817" width="9.140625" style="2"/>
    <col min="12818" max="12818" width="4.85546875" style="2" customWidth="1"/>
    <col min="12819" max="12819" width="13.85546875" style="2" customWidth="1"/>
    <col min="12820" max="12825" width="9.140625" style="2"/>
    <col min="12826" max="12826" width="30.28515625" style="2" customWidth="1"/>
    <col min="12827" max="12827" width="3.42578125" style="2" customWidth="1"/>
    <col min="12828" max="12828" width="15.28515625" style="2" customWidth="1"/>
    <col min="12829" max="12829" width="6.85546875" style="2" customWidth="1"/>
    <col min="12830" max="12831" width="6.7109375" style="2" customWidth="1"/>
    <col min="12832" max="12832" width="7" style="2" customWidth="1"/>
    <col min="12833" max="13056" width="9.140625" style="2"/>
    <col min="13057" max="13057" width="2" style="2" customWidth="1"/>
    <col min="13058" max="13058" width="13.42578125" style="2" customWidth="1"/>
    <col min="13059" max="13059" width="12.7109375" style="2" customWidth="1"/>
    <col min="13060" max="13060" width="12.85546875" style="2" customWidth="1"/>
    <col min="13061" max="13062" width="13.85546875" style="2" customWidth="1"/>
    <col min="13063" max="13063" width="14" style="2" customWidth="1"/>
    <col min="13064" max="13064" width="16.28515625" style="2" customWidth="1"/>
    <col min="13065" max="13065" width="14" style="2" customWidth="1"/>
    <col min="13066" max="13066" width="14.7109375" style="2" customWidth="1"/>
    <col min="13067" max="13067" width="48.5703125" style="2" customWidth="1"/>
    <col min="13068" max="13068" width="14.85546875" style="2" customWidth="1"/>
    <col min="13069" max="13069" width="9.140625" style="2"/>
    <col min="13070" max="13070" width="3.140625" style="2" customWidth="1"/>
    <col min="13071" max="13071" width="17.28515625" style="2" customWidth="1"/>
    <col min="13072" max="13073" width="9.140625" style="2"/>
    <col min="13074" max="13074" width="4.85546875" style="2" customWidth="1"/>
    <col min="13075" max="13075" width="13.85546875" style="2" customWidth="1"/>
    <col min="13076" max="13081" width="9.140625" style="2"/>
    <col min="13082" max="13082" width="30.28515625" style="2" customWidth="1"/>
    <col min="13083" max="13083" width="3.42578125" style="2" customWidth="1"/>
    <col min="13084" max="13084" width="15.28515625" style="2" customWidth="1"/>
    <col min="13085" max="13085" width="6.85546875" style="2" customWidth="1"/>
    <col min="13086" max="13087" width="6.7109375" style="2" customWidth="1"/>
    <col min="13088" max="13088" width="7" style="2" customWidth="1"/>
    <col min="13089" max="13312" width="9.140625" style="2"/>
    <col min="13313" max="13313" width="2" style="2" customWidth="1"/>
    <col min="13314" max="13314" width="13.42578125" style="2" customWidth="1"/>
    <col min="13315" max="13315" width="12.7109375" style="2" customWidth="1"/>
    <col min="13316" max="13316" width="12.85546875" style="2" customWidth="1"/>
    <col min="13317" max="13318" width="13.85546875" style="2" customWidth="1"/>
    <col min="13319" max="13319" width="14" style="2" customWidth="1"/>
    <col min="13320" max="13320" width="16.28515625" style="2" customWidth="1"/>
    <col min="13321" max="13321" width="14" style="2" customWidth="1"/>
    <col min="13322" max="13322" width="14.7109375" style="2" customWidth="1"/>
    <col min="13323" max="13323" width="48.5703125" style="2" customWidth="1"/>
    <col min="13324" max="13324" width="14.85546875" style="2" customWidth="1"/>
    <col min="13325" max="13325" width="9.140625" style="2"/>
    <col min="13326" max="13326" width="3.140625" style="2" customWidth="1"/>
    <col min="13327" max="13327" width="17.28515625" style="2" customWidth="1"/>
    <col min="13328" max="13329" width="9.140625" style="2"/>
    <col min="13330" max="13330" width="4.85546875" style="2" customWidth="1"/>
    <col min="13331" max="13331" width="13.85546875" style="2" customWidth="1"/>
    <col min="13332" max="13337" width="9.140625" style="2"/>
    <col min="13338" max="13338" width="30.28515625" style="2" customWidth="1"/>
    <col min="13339" max="13339" width="3.42578125" style="2" customWidth="1"/>
    <col min="13340" max="13340" width="15.28515625" style="2" customWidth="1"/>
    <col min="13341" max="13341" width="6.85546875" style="2" customWidth="1"/>
    <col min="13342" max="13343" width="6.7109375" style="2" customWidth="1"/>
    <col min="13344" max="13344" width="7" style="2" customWidth="1"/>
    <col min="13345" max="13568" width="9.140625" style="2"/>
    <col min="13569" max="13569" width="2" style="2" customWidth="1"/>
    <col min="13570" max="13570" width="13.42578125" style="2" customWidth="1"/>
    <col min="13571" max="13571" width="12.7109375" style="2" customWidth="1"/>
    <col min="13572" max="13572" width="12.85546875" style="2" customWidth="1"/>
    <col min="13573" max="13574" width="13.85546875" style="2" customWidth="1"/>
    <col min="13575" max="13575" width="14" style="2" customWidth="1"/>
    <col min="13576" max="13576" width="16.28515625" style="2" customWidth="1"/>
    <col min="13577" max="13577" width="14" style="2" customWidth="1"/>
    <col min="13578" max="13578" width="14.7109375" style="2" customWidth="1"/>
    <col min="13579" max="13579" width="48.5703125" style="2" customWidth="1"/>
    <col min="13580" max="13580" width="14.85546875" style="2" customWidth="1"/>
    <col min="13581" max="13581" width="9.140625" style="2"/>
    <col min="13582" max="13582" width="3.140625" style="2" customWidth="1"/>
    <col min="13583" max="13583" width="17.28515625" style="2" customWidth="1"/>
    <col min="13584" max="13585" width="9.140625" style="2"/>
    <col min="13586" max="13586" width="4.85546875" style="2" customWidth="1"/>
    <col min="13587" max="13587" width="13.85546875" style="2" customWidth="1"/>
    <col min="13588" max="13593" width="9.140625" style="2"/>
    <col min="13594" max="13594" width="30.28515625" style="2" customWidth="1"/>
    <col min="13595" max="13595" width="3.42578125" style="2" customWidth="1"/>
    <col min="13596" max="13596" width="15.28515625" style="2" customWidth="1"/>
    <col min="13597" max="13597" width="6.85546875" style="2" customWidth="1"/>
    <col min="13598" max="13599" width="6.7109375" style="2" customWidth="1"/>
    <col min="13600" max="13600" width="7" style="2" customWidth="1"/>
    <col min="13601" max="13824" width="9.140625" style="2"/>
    <col min="13825" max="13825" width="2" style="2" customWidth="1"/>
    <col min="13826" max="13826" width="13.42578125" style="2" customWidth="1"/>
    <col min="13827" max="13827" width="12.7109375" style="2" customWidth="1"/>
    <col min="13828" max="13828" width="12.85546875" style="2" customWidth="1"/>
    <col min="13829" max="13830" width="13.85546875" style="2" customWidth="1"/>
    <col min="13831" max="13831" width="14" style="2" customWidth="1"/>
    <col min="13832" max="13832" width="16.28515625" style="2" customWidth="1"/>
    <col min="13833" max="13833" width="14" style="2" customWidth="1"/>
    <col min="13834" max="13834" width="14.7109375" style="2" customWidth="1"/>
    <col min="13835" max="13835" width="48.5703125" style="2" customWidth="1"/>
    <col min="13836" max="13836" width="14.85546875" style="2" customWidth="1"/>
    <col min="13837" max="13837" width="9.140625" style="2"/>
    <col min="13838" max="13838" width="3.140625" style="2" customWidth="1"/>
    <col min="13839" max="13839" width="17.28515625" style="2" customWidth="1"/>
    <col min="13840" max="13841" width="9.140625" style="2"/>
    <col min="13842" max="13842" width="4.85546875" style="2" customWidth="1"/>
    <col min="13843" max="13843" width="13.85546875" style="2" customWidth="1"/>
    <col min="13844" max="13849" width="9.140625" style="2"/>
    <col min="13850" max="13850" width="30.28515625" style="2" customWidth="1"/>
    <col min="13851" max="13851" width="3.42578125" style="2" customWidth="1"/>
    <col min="13852" max="13852" width="15.28515625" style="2" customWidth="1"/>
    <col min="13853" max="13853" width="6.85546875" style="2" customWidth="1"/>
    <col min="13854" max="13855" width="6.7109375" style="2" customWidth="1"/>
    <col min="13856" max="13856" width="7" style="2" customWidth="1"/>
    <col min="13857" max="14080" width="9.140625" style="2"/>
    <col min="14081" max="14081" width="2" style="2" customWidth="1"/>
    <col min="14082" max="14082" width="13.42578125" style="2" customWidth="1"/>
    <col min="14083" max="14083" width="12.7109375" style="2" customWidth="1"/>
    <col min="14084" max="14084" width="12.85546875" style="2" customWidth="1"/>
    <col min="14085" max="14086" width="13.85546875" style="2" customWidth="1"/>
    <col min="14087" max="14087" width="14" style="2" customWidth="1"/>
    <col min="14088" max="14088" width="16.28515625" style="2" customWidth="1"/>
    <col min="14089" max="14089" width="14" style="2" customWidth="1"/>
    <col min="14090" max="14090" width="14.7109375" style="2" customWidth="1"/>
    <col min="14091" max="14091" width="48.5703125" style="2" customWidth="1"/>
    <col min="14092" max="14092" width="14.85546875" style="2" customWidth="1"/>
    <col min="14093" max="14093" width="9.140625" style="2"/>
    <col min="14094" max="14094" width="3.140625" style="2" customWidth="1"/>
    <col min="14095" max="14095" width="17.28515625" style="2" customWidth="1"/>
    <col min="14096" max="14097" width="9.140625" style="2"/>
    <col min="14098" max="14098" width="4.85546875" style="2" customWidth="1"/>
    <col min="14099" max="14099" width="13.85546875" style="2" customWidth="1"/>
    <col min="14100" max="14105" width="9.140625" style="2"/>
    <col min="14106" max="14106" width="30.28515625" style="2" customWidth="1"/>
    <col min="14107" max="14107" width="3.42578125" style="2" customWidth="1"/>
    <col min="14108" max="14108" width="15.28515625" style="2" customWidth="1"/>
    <col min="14109" max="14109" width="6.85546875" style="2" customWidth="1"/>
    <col min="14110" max="14111" width="6.7109375" style="2" customWidth="1"/>
    <col min="14112" max="14112" width="7" style="2" customWidth="1"/>
    <col min="14113" max="14336" width="9.140625" style="2"/>
    <col min="14337" max="14337" width="2" style="2" customWidth="1"/>
    <col min="14338" max="14338" width="13.42578125" style="2" customWidth="1"/>
    <col min="14339" max="14339" width="12.7109375" style="2" customWidth="1"/>
    <col min="14340" max="14340" width="12.85546875" style="2" customWidth="1"/>
    <col min="14341" max="14342" width="13.85546875" style="2" customWidth="1"/>
    <col min="14343" max="14343" width="14" style="2" customWidth="1"/>
    <col min="14344" max="14344" width="16.28515625" style="2" customWidth="1"/>
    <col min="14345" max="14345" width="14" style="2" customWidth="1"/>
    <col min="14346" max="14346" width="14.7109375" style="2" customWidth="1"/>
    <col min="14347" max="14347" width="48.5703125" style="2" customWidth="1"/>
    <col min="14348" max="14348" width="14.85546875" style="2" customWidth="1"/>
    <col min="14349" max="14349" width="9.140625" style="2"/>
    <col min="14350" max="14350" width="3.140625" style="2" customWidth="1"/>
    <col min="14351" max="14351" width="17.28515625" style="2" customWidth="1"/>
    <col min="14352" max="14353" width="9.140625" style="2"/>
    <col min="14354" max="14354" width="4.85546875" style="2" customWidth="1"/>
    <col min="14355" max="14355" width="13.85546875" style="2" customWidth="1"/>
    <col min="14356" max="14361" width="9.140625" style="2"/>
    <col min="14362" max="14362" width="30.28515625" style="2" customWidth="1"/>
    <col min="14363" max="14363" width="3.42578125" style="2" customWidth="1"/>
    <col min="14364" max="14364" width="15.28515625" style="2" customWidth="1"/>
    <col min="14365" max="14365" width="6.85546875" style="2" customWidth="1"/>
    <col min="14366" max="14367" width="6.7109375" style="2" customWidth="1"/>
    <col min="14368" max="14368" width="7" style="2" customWidth="1"/>
    <col min="14369" max="14592" width="9.140625" style="2"/>
    <col min="14593" max="14593" width="2" style="2" customWidth="1"/>
    <col min="14594" max="14594" width="13.42578125" style="2" customWidth="1"/>
    <col min="14595" max="14595" width="12.7109375" style="2" customWidth="1"/>
    <col min="14596" max="14596" width="12.85546875" style="2" customWidth="1"/>
    <col min="14597" max="14598" width="13.85546875" style="2" customWidth="1"/>
    <col min="14599" max="14599" width="14" style="2" customWidth="1"/>
    <col min="14600" max="14600" width="16.28515625" style="2" customWidth="1"/>
    <col min="14601" max="14601" width="14" style="2" customWidth="1"/>
    <col min="14602" max="14602" width="14.7109375" style="2" customWidth="1"/>
    <col min="14603" max="14603" width="48.5703125" style="2" customWidth="1"/>
    <col min="14604" max="14604" width="14.85546875" style="2" customWidth="1"/>
    <col min="14605" max="14605" width="9.140625" style="2"/>
    <col min="14606" max="14606" width="3.140625" style="2" customWidth="1"/>
    <col min="14607" max="14607" width="17.28515625" style="2" customWidth="1"/>
    <col min="14608" max="14609" width="9.140625" style="2"/>
    <col min="14610" max="14610" width="4.85546875" style="2" customWidth="1"/>
    <col min="14611" max="14611" width="13.85546875" style="2" customWidth="1"/>
    <col min="14612" max="14617" width="9.140625" style="2"/>
    <col min="14618" max="14618" width="30.28515625" style="2" customWidth="1"/>
    <col min="14619" max="14619" width="3.42578125" style="2" customWidth="1"/>
    <col min="14620" max="14620" width="15.28515625" style="2" customWidth="1"/>
    <col min="14621" max="14621" width="6.85546875" style="2" customWidth="1"/>
    <col min="14622" max="14623" width="6.7109375" style="2" customWidth="1"/>
    <col min="14624" max="14624" width="7" style="2" customWidth="1"/>
    <col min="14625" max="14848" width="9.140625" style="2"/>
    <col min="14849" max="14849" width="2" style="2" customWidth="1"/>
    <col min="14850" max="14850" width="13.42578125" style="2" customWidth="1"/>
    <col min="14851" max="14851" width="12.7109375" style="2" customWidth="1"/>
    <col min="14852" max="14852" width="12.85546875" style="2" customWidth="1"/>
    <col min="14853" max="14854" width="13.85546875" style="2" customWidth="1"/>
    <col min="14855" max="14855" width="14" style="2" customWidth="1"/>
    <col min="14856" max="14856" width="16.28515625" style="2" customWidth="1"/>
    <col min="14857" max="14857" width="14" style="2" customWidth="1"/>
    <col min="14858" max="14858" width="14.7109375" style="2" customWidth="1"/>
    <col min="14859" max="14859" width="48.5703125" style="2" customWidth="1"/>
    <col min="14860" max="14860" width="14.85546875" style="2" customWidth="1"/>
    <col min="14861" max="14861" width="9.140625" style="2"/>
    <col min="14862" max="14862" width="3.140625" style="2" customWidth="1"/>
    <col min="14863" max="14863" width="17.28515625" style="2" customWidth="1"/>
    <col min="14864" max="14865" width="9.140625" style="2"/>
    <col min="14866" max="14866" width="4.85546875" style="2" customWidth="1"/>
    <col min="14867" max="14867" width="13.85546875" style="2" customWidth="1"/>
    <col min="14868" max="14873" width="9.140625" style="2"/>
    <col min="14874" max="14874" width="30.28515625" style="2" customWidth="1"/>
    <col min="14875" max="14875" width="3.42578125" style="2" customWidth="1"/>
    <col min="14876" max="14876" width="15.28515625" style="2" customWidth="1"/>
    <col min="14877" max="14877" width="6.85546875" style="2" customWidth="1"/>
    <col min="14878" max="14879" width="6.7109375" style="2" customWidth="1"/>
    <col min="14880" max="14880" width="7" style="2" customWidth="1"/>
    <col min="14881" max="15104" width="9.140625" style="2"/>
    <col min="15105" max="15105" width="2" style="2" customWidth="1"/>
    <col min="15106" max="15106" width="13.42578125" style="2" customWidth="1"/>
    <col min="15107" max="15107" width="12.7109375" style="2" customWidth="1"/>
    <col min="15108" max="15108" width="12.85546875" style="2" customWidth="1"/>
    <col min="15109" max="15110" width="13.85546875" style="2" customWidth="1"/>
    <col min="15111" max="15111" width="14" style="2" customWidth="1"/>
    <col min="15112" max="15112" width="16.28515625" style="2" customWidth="1"/>
    <col min="15113" max="15113" width="14" style="2" customWidth="1"/>
    <col min="15114" max="15114" width="14.7109375" style="2" customWidth="1"/>
    <col min="15115" max="15115" width="48.5703125" style="2" customWidth="1"/>
    <col min="15116" max="15116" width="14.85546875" style="2" customWidth="1"/>
    <col min="15117" max="15117" width="9.140625" style="2"/>
    <col min="15118" max="15118" width="3.140625" style="2" customWidth="1"/>
    <col min="15119" max="15119" width="17.28515625" style="2" customWidth="1"/>
    <col min="15120" max="15121" width="9.140625" style="2"/>
    <col min="15122" max="15122" width="4.85546875" style="2" customWidth="1"/>
    <col min="15123" max="15123" width="13.85546875" style="2" customWidth="1"/>
    <col min="15124" max="15129" width="9.140625" style="2"/>
    <col min="15130" max="15130" width="30.28515625" style="2" customWidth="1"/>
    <col min="15131" max="15131" width="3.42578125" style="2" customWidth="1"/>
    <col min="15132" max="15132" width="15.28515625" style="2" customWidth="1"/>
    <col min="15133" max="15133" width="6.85546875" style="2" customWidth="1"/>
    <col min="15134" max="15135" width="6.7109375" style="2" customWidth="1"/>
    <col min="15136" max="15136" width="7" style="2" customWidth="1"/>
    <col min="15137" max="15360" width="9.140625" style="2"/>
    <col min="15361" max="15361" width="2" style="2" customWidth="1"/>
    <col min="15362" max="15362" width="13.42578125" style="2" customWidth="1"/>
    <col min="15363" max="15363" width="12.7109375" style="2" customWidth="1"/>
    <col min="15364" max="15364" width="12.85546875" style="2" customWidth="1"/>
    <col min="15365" max="15366" width="13.85546875" style="2" customWidth="1"/>
    <col min="15367" max="15367" width="14" style="2" customWidth="1"/>
    <col min="15368" max="15368" width="16.28515625" style="2" customWidth="1"/>
    <col min="15369" max="15369" width="14" style="2" customWidth="1"/>
    <col min="15370" max="15370" width="14.7109375" style="2" customWidth="1"/>
    <col min="15371" max="15371" width="48.5703125" style="2" customWidth="1"/>
    <col min="15372" max="15372" width="14.85546875" style="2" customWidth="1"/>
    <col min="15373" max="15373" width="9.140625" style="2"/>
    <col min="15374" max="15374" width="3.140625" style="2" customWidth="1"/>
    <col min="15375" max="15375" width="17.28515625" style="2" customWidth="1"/>
    <col min="15376" max="15377" width="9.140625" style="2"/>
    <col min="15378" max="15378" width="4.85546875" style="2" customWidth="1"/>
    <col min="15379" max="15379" width="13.85546875" style="2" customWidth="1"/>
    <col min="15380" max="15385" width="9.140625" style="2"/>
    <col min="15386" max="15386" width="30.28515625" style="2" customWidth="1"/>
    <col min="15387" max="15387" width="3.42578125" style="2" customWidth="1"/>
    <col min="15388" max="15388" width="15.28515625" style="2" customWidth="1"/>
    <col min="15389" max="15389" width="6.85546875" style="2" customWidth="1"/>
    <col min="15390" max="15391" width="6.7109375" style="2" customWidth="1"/>
    <col min="15392" max="15392" width="7" style="2" customWidth="1"/>
    <col min="15393" max="15616" width="9.140625" style="2"/>
    <col min="15617" max="15617" width="2" style="2" customWidth="1"/>
    <col min="15618" max="15618" width="13.42578125" style="2" customWidth="1"/>
    <col min="15619" max="15619" width="12.7109375" style="2" customWidth="1"/>
    <col min="15620" max="15620" width="12.85546875" style="2" customWidth="1"/>
    <col min="15621" max="15622" width="13.85546875" style="2" customWidth="1"/>
    <col min="15623" max="15623" width="14" style="2" customWidth="1"/>
    <col min="15624" max="15624" width="16.28515625" style="2" customWidth="1"/>
    <col min="15625" max="15625" width="14" style="2" customWidth="1"/>
    <col min="15626" max="15626" width="14.7109375" style="2" customWidth="1"/>
    <col min="15627" max="15627" width="48.5703125" style="2" customWidth="1"/>
    <col min="15628" max="15628" width="14.85546875" style="2" customWidth="1"/>
    <col min="15629" max="15629" width="9.140625" style="2"/>
    <col min="15630" max="15630" width="3.140625" style="2" customWidth="1"/>
    <col min="15631" max="15631" width="17.28515625" style="2" customWidth="1"/>
    <col min="15632" max="15633" width="9.140625" style="2"/>
    <col min="15634" max="15634" width="4.85546875" style="2" customWidth="1"/>
    <col min="15635" max="15635" width="13.85546875" style="2" customWidth="1"/>
    <col min="15636" max="15641" width="9.140625" style="2"/>
    <col min="15642" max="15642" width="30.28515625" style="2" customWidth="1"/>
    <col min="15643" max="15643" width="3.42578125" style="2" customWidth="1"/>
    <col min="15644" max="15644" width="15.28515625" style="2" customWidth="1"/>
    <col min="15645" max="15645" width="6.85546875" style="2" customWidth="1"/>
    <col min="15646" max="15647" width="6.7109375" style="2" customWidth="1"/>
    <col min="15648" max="15648" width="7" style="2" customWidth="1"/>
    <col min="15649" max="15872" width="9.140625" style="2"/>
    <col min="15873" max="15873" width="2" style="2" customWidth="1"/>
    <col min="15874" max="15874" width="13.42578125" style="2" customWidth="1"/>
    <col min="15875" max="15875" width="12.7109375" style="2" customWidth="1"/>
    <col min="15876" max="15876" width="12.85546875" style="2" customWidth="1"/>
    <col min="15877" max="15878" width="13.85546875" style="2" customWidth="1"/>
    <col min="15879" max="15879" width="14" style="2" customWidth="1"/>
    <col min="15880" max="15880" width="16.28515625" style="2" customWidth="1"/>
    <col min="15881" max="15881" width="14" style="2" customWidth="1"/>
    <col min="15882" max="15882" width="14.7109375" style="2" customWidth="1"/>
    <col min="15883" max="15883" width="48.5703125" style="2" customWidth="1"/>
    <col min="15884" max="15884" width="14.85546875" style="2" customWidth="1"/>
    <col min="15885" max="15885" width="9.140625" style="2"/>
    <col min="15886" max="15886" width="3.140625" style="2" customWidth="1"/>
    <col min="15887" max="15887" width="17.28515625" style="2" customWidth="1"/>
    <col min="15888" max="15889" width="9.140625" style="2"/>
    <col min="15890" max="15890" width="4.85546875" style="2" customWidth="1"/>
    <col min="15891" max="15891" width="13.85546875" style="2" customWidth="1"/>
    <col min="15892" max="15897" width="9.140625" style="2"/>
    <col min="15898" max="15898" width="30.28515625" style="2" customWidth="1"/>
    <col min="15899" max="15899" width="3.42578125" style="2" customWidth="1"/>
    <col min="15900" max="15900" width="15.28515625" style="2" customWidth="1"/>
    <col min="15901" max="15901" width="6.85546875" style="2" customWidth="1"/>
    <col min="15902" max="15903" width="6.7109375" style="2" customWidth="1"/>
    <col min="15904" max="15904" width="7" style="2" customWidth="1"/>
    <col min="15905" max="16128" width="9.140625" style="2"/>
    <col min="16129" max="16129" width="2" style="2" customWidth="1"/>
    <col min="16130" max="16130" width="13.42578125" style="2" customWidth="1"/>
    <col min="16131" max="16131" width="12.7109375" style="2" customWidth="1"/>
    <col min="16132" max="16132" width="12.85546875" style="2" customWidth="1"/>
    <col min="16133" max="16134" width="13.85546875" style="2" customWidth="1"/>
    <col min="16135" max="16135" width="14" style="2" customWidth="1"/>
    <col min="16136" max="16136" width="16.28515625" style="2" customWidth="1"/>
    <col min="16137" max="16137" width="14" style="2" customWidth="1"/>
    <col min="16138" max="16138" width="14.7109375" style="2" customWidth="1"/>
    <col min="16139" max="16139" width="48.5703125" style="2" customWidth="1"/>
    <col min="16140" max="16140" width="14.85546875" style="2" customWidth="1"/>
    <col min="16141" max="16141" width="9.140625" style="2"/>
    <col min="16142" max="16142" width="3.140625" style="2" customWidth="1"/>
    <col min="16143" max="16143" width="17.28515625" style="2" customWidth="1"/>
    <col min="16144" max="16145" width="9.140625" style="2"/>
    <col min="16146" max="16146" width="4.85546875" style="2" customWidth="1"/>
    <col min="16147" max="16147" width="13.85546875" style="2" customWidth="1"/>
    <col min="16148" max="16153" width="9.140625" style="2"/>
    <col min="16154" max="16154" width="30.28515625" style="2" customWidth="1"/>
    <col min="16155" max="16155" width="3.42578125" style="2" customWidth="1"/>
    <col min="16156" max="16156" width="15.28515625" style="2" customWidth="1"/>
    <col min="16157" max="16157" width="6.85546875" style="2" customWidth="1"/>
    <col min="16158" max="16159" width="6.7109375" style="2" customWidth="1"/>
    <col min="16160" max="16160" width="7" style="2" customWidth="1"/>
    <col min="16161" max="16384" width="9.140625" style="2"/>
  </cols>
  <sheetData>
    <row r="1" spans="1:56 13802:13804" ht="103.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13802:13804" ht="26.25" x14ac:dyDescent="0.4">
      <c r="A2" s="1"/>
      <c r="B2" s="72" t="s">
        <v>28</v>
      </c>
      <c r="C2" s="1"/>
      <c r="D2" s="1"/>
      <c r="E2" s="1"/>
      <c r="F2" s="1"/>
      <c r="G2" s="1"/>
      <c r="H2" s="1"/>
      <c r="I2" s="1"/>
      <c r="J2" s="1"/>
      <c r="K2" s="1"/>
      <c r="L2" s="1"/>
      <c r="M2" s="1"/>
      <c r="N2" s="1"/>
      <c r="O2" s="1"/>
      <c r="P2" s="7"/>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13802:13804" ht="24" customHeight="1" x14ac:dyDescent="0.35">
      <c r="A3" s="1"/>
      <c r="B3" s="72" t="s">
        <v>29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TJV3" s="89" t="s">
        <v>27</v>
      </c>
      <c r="TJW3" s="89"/>
      <c r="TJX3" s="88">
        <f>VLOOKUP(D12,TJV4:TJW9,2,FALSE)</f>
        <v>10.8</v>
      </c>
    </row>
    <row r="4" spans="1:56 13802:13804" ht="22.5" customHeight="1" x14ac:dyDescent="0.2">
      <c r="A4" s="1"/>
      <c r="B4" s="8"/>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TJV4" s="90" t="s">
        <v>22</v>
      </c>
      <c r="TJW4" s="89">
        <v>4.8</v>
      </c>
      <c r="TJX4" s="88"/>
    </row>
    <row r="5" spans="1:56 13802:1380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TJV5" s="90" t="s">
        <v>23</v>
      </c>
      <c r="TJW5" s="89">
        <v>6.5</v>
      </c>
      <c r="TJX5" s="88"/>
    </row>
    <row r="6" spans="1:56 13802:13804" ht="18.7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TJV6" s="90" t="s">
        <v>24</v>
      </c>
      <c r="TJW6" s="89">
        <v>8.1999999999999993</v>
      </c>
      <c r="TJX6" s="88"/>
    </row>
    <row r="7" spans="1:56 13802:13804" ht="13.5"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TJV7" s="90" t="s">
        <v>21</v>
      </c>
      <c r="TJW7" s="91">
        <v>10</v>
      </c>
      <c r="TJX7" s="88"/>
    </row>
    <row r="8" spans="1:56 13802:13804" ht="15.75" customHeight="1" x14ac:dyDescent="0.2">
      <c r="A8" s="1"/>
      <c r="B8" s="1"/>
      <c r="C8" s="1"/>
      <c r="D8" s="1"/>
      <c r="E8" s="1"/>
      <c r="F8" s="1"/>
      <c r="G8" s="1"/>
      <c r="H8" s="9"/>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TJV8" s="90" t="s">
        <v>25</v>
      </c>
      <c r="TJW8" s="91">
        <v>10.8</v>
      </c>
      <c r="TJX8" s="88"/>
    </row>
    <row r="9" spans="1:56 13802:13804" ht="30.75" customHeight="1" thickBot="1" x14ac:dyDescent="0.25">
      <c r="A9" s="1"/>
      <c r="B9" s="10" t="s">
        <v>0</v>
      </c>
      <c r="C9" s="1"/>
      <c r="D9" s="1"/>
      <c r="E9" s="1"/>
      <c r="F9" s="1"/>
      <c r="G9" s="1"/>
      <c r="H9" s="9"/>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TJV9" s="92" t="s">
        <v>26</v>
      </c>
      <c r="TJW9" s="91">
        <v>11.6</v>
      </c>
      <c r="TJX9" s="88"/>
    </row>
    <row r="10" spans="1:56 13802:13804" ht="18.75" customHeight="1" thickBot="1" x14ac:dyDescent="0.3">
      <c r="A10" s="1"/>
      <c r="B10" s="11" t="s">
        <v>30</v>
      </c>
      <c r="C10" s="1"/>
      <c r="D10" s="1"/>
      <c r="E10" s="94"/>
      <c r="F10" s="95"/>
      <c r="G10" s="1"/>
      <c r="H10" s="9"/>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13802:13804" ht="14.25" customHeight="1" thickBot="1" x14ac:dyDescent="0.25">
      <c r="A11" s="1"/>
      <c r="B11" s="1"/>
      <c r="C11" s="1"/>
      <c r="D11" s="1"/>
      <c r="E11" s="1"/>
      <c r="F11" s="1"/>
      <c r="G11" s="1"/>
      <c r="H11" s="9"/>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13802:13804" ht="36.75" customHeight="1" thickBot="1" x14ac:dyDescent="0.25">
      <c r="A12" s="1"/>
      <c r="B12" s="12" t="s">
        <v>1</v>
      </c>
      <c r="C12" s="13"/>
      <c r="D12" s="96" t="s">
        <v>25</v>
      </c>
      <c r="E12" s="97"/>
      <c r="F12" s="1"/>
      <c r="G12" s="1"/>
      <c r="H12" s="9"/>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13802:13804" ht="27" customHeight="1" x14ac:dyDescent="0.3">
      <c r="A13" s="1"/>
      <c r="B13" s="14" t="s">
        <v>2</v>
      </c>
      <c r="C13" s="1"/>
      <c r="D13" s="1"/>
      <c r="E13" s="1"/>
      <c r="F13" s="1"/>
      <c r="G13" s="1"/>
      <c r="H13" s="9"/>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13802:13804" ht="11.25" customHeight="1" thickBot="1" x14ac:dyDescent="0.25">
      <c r="A14" s="1"/>
      <c r="B14" s="15"/>
      <c r="C14" s="1"/>
      <c r="D14" s="1"/>
      <c r="E14" s="1"/>
      <c r="F14" s="1"/>
      <c r="G14" s="1"/>
      <c r="H14" s="9"/>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13802:13804" ht="24" customHeight="1" thickBot="1" x14ac:dyDescent="0.25">
      <c r="A15" s="1"/>
      <c r="B15" s="12" t="s">
        <v>3</v>
      </c>
      <c r="C15" s="13"/>
      <c r="D15" s="16">
        <v>400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13802:13804" ht="24" customHeight="1" thickBot="1" x14ac:dyDescent="0.25">
      <c r="A16" s="1"/>
      <c r="B16" s="12" t="s">
        <v>4</v>
      </c>
      <c r="C16" s="13"/>
      <c r="D16" s="16">
        <v>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ht="10.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ht="27" customHeight="1" thickBot="1" x14ac:dyDescent="0.25">
      <c r="A18" s="1"/>
      <c r="B18" s="17" t="s">
        <v>5</v>
      </c>
      <c r="C18" s="18" t="s">
        <v>31</v>
      </c>
      <c r="D18" s="18" t="s">
        <v>6</v>
      </c>
      <c r="E18" s="18" t="s">
        <v>7</v>
      </c>
      <c r="F18" s="18" t="s">
        <v>32</v>
      </c>
      <c r="G18" s="18" t="s">
        <v>33</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ht="15" customHeight="1" x14ac:dyDescent="0.2">
      <c r="A19" s="1"/>
      <c r="B19" s="98" t="s">
        <v>8</v>
      </c>
      <c r="C19" s="19">
        <v>8</v>
      </c>
      <c r="D19" s="73">
        <f>($D$15+$D$16)/0.48/1000/C19</f>
        <v>0.10546875</v>
      </c>
      <c r="E19" s="74">
        <f>IF(D12="","",($D$15+$D$16)/1000/0.48/TJX3*100/C19)</f>
        <v>0.9765625</v>
      </c>
      <c r="F19" s="74">
        <f>IF(D12="","",($D$15+$D$16)/1000/0.48/TJX3*100/C19/0.8)</f>
        <v>1.220703125</v>
      </c>
      <c r="G19" s="74">
        <f>IF(D12="","",($D$15+$D$16)/1000/0.48/TJX3*100/C19/0.6)</f>
        <v>1.6276041666666667</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ht="15" customHeight="1" x14ac:dyDescent="0.2">
      <c r="A20" s="1"/>
      <c r="B20" s="99"/>
      <c r="C20" s="20">
        <v>12</v>
      </c>
      <c r="D20" s="75">
        <f t="shared" ref="D20:D27" si="0">($D$15+$D$16)/0.48/1000/C20</f>
        <v>7.03125E-2</v>
      </c>
      <c r="E20" s="76">
        <f>IF(D12="","",($D$15+$D$16)/1000/0.48/TJX3*100/C20)</f>
        <v>0.65104166666666663</v>
      </c>
      <c r="F20" s="76">
        <f>IF(D12="","",($D$15+$D$16)/1000/0.48/TJX3*100/C20/0.8)</f>
        <v>0.81380208333333326</v>
      </c>
      <c r="G20" s="76">
        <f>IF(D12="","",($D$15+$D$16)/1000/0.48/TJX3*100/C20/0.6)</f>
        <v>1.0850694444444444</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ht="15" customHeight="1" thickBot="1" x14ac:dyDescent="0.25">
      <c r="A21" s="1"/>
      <c r="B21" s="100"/>
      <c r="C21" s="21">
        <v>16</v>
      </c>
      <c r="D21" s="77">
        <f t="shared" si="0"/>
        <v>5.2734375E-2</v>
      </c>
      <c r="E21" s="78">
        <f>IF(D12="","",($D$15+$D$16)/1000/0.48/TJX3*100/C21)</f>
        <v>0.48828125</v>
      </c>
      <c r="F21" s="78">
        <f>IF(D12="","",($D$15+$D$16)/1000/0.48/TJX3*100/C21/0.8)</f>
        <v>0.6103515625</v>
      </c>
      <c r="G21" s="78">
        <f>IF(D12="","",($D$15+$D$16)/1000/0.48/TJX3*100/C21/0.6)</f>
        <v>0.81380208333333337</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ht="15" customHeight="1" x14ac:dyDescent="0.2">
      <c r="A22" s="1"/>
      <c r="B22" s="98" t="s">
        <v>9</v>
      </c>
      <c r="C22" s="19">
        <v>6</v>
      </c>
      <c r="D22" s="73">
        <f t="shared" si="0"/>
        <v>0.140625</v>
      </c>
      <c r="E22" s="74">
        <f>IF(D12="","",($D$15+$D$16)/1000/0.48/TJX3*100/C22)</f>
        <v>1.3020833333333333</v>
      </c>
      <c r="F22" s="74">
        <f>IF(D12="","",($D$15+$D$16)/1000/0.48/TJX3*100/C22/0.8)</f>
        <v>1.6276041666666665</v>
      </c>
      <c r="G22" s="74">
        <f>IF(D12="","",($D$15+$D$16)/1000/0.48/TJX3*100/C22/0.6)</f>
        <v>2.1701388888888888</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ht="15" customHeight="1" x14ac:dyDescent="0.2">
      <c r="A23" s="1"/>
      <c r="B23" s="99"/>
      <c r="C23" s="20">
        <v>8.5</v>
      </c>
      <c r="D23" s="75">
        <f t="shared" si="0"/>
        <v>9.9264705882352935E-2</v>
      </c>
      <c r="E23" s="76">
        <f>IF(D12="","",($D$15+$D$16)/1000/0.48/TJX3*100/C23)</f>
        <v>0.91911764705882348</v>
      </c>
      <c r="F23" s="76">
        <f>IF(D12="","",($D$15+$D$16)/1000/0.48/TJX3*100/C23/0.8)</f>
        <v>1.1488970588235292</v>
      </c>
      <c r="G23" s="76">
        <f>IF(D12="","",($D$15+$D$16)/1000/0.48/TJX3*100/C23/0.6)</f>
        <v>1.5318627450980391</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ht="15" customHeight="1" thickBot="1" x14ac:dyDescent="0.25">
      <c r="A24" s="1"/>
      <c r="B24" s="100"/>
      <c r="C24" s="21">
        <v>11</v>
      </c>
      <c r="D24" s="77">
        <f t="shared" si="0"/>
        <v>7.6704545454545456E-2</v>
      </c>
      <c r="E24" s="78">
        <f>IF(D12="","",($D$15+$D$16)/1000/0.48/TJX3*100/C24)</f>
        <v>0.71022727272727271</v>
      </c>
      <c r="F24" s="78">
        <f>IF(D12="","",($D$15+$D$16)/1000/0.48/TJX3*100/C24/0.8)</f>
        <v>0.88778409090909083</v>
      </c>
      <c r="G24" s="78">
        <f>IF(D12="","",($D$15+$D$16)/1000/0.48/TJX3*100/C24/0.6)</f>
        <v>1.1837121212121213</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ht="15" customHeight="1" x14ac:dyDescent="0.2">
      <c r="A25" s="1"/>
      <c r="B25" s="98" t="s">
        <v>10</v>
      </c>
      <c r="C25" s="19">
        <v>14</v>
      </c>
      <c r="D25" s="73">
        <f t="shared" si="0"/>
        <v>6.0267857142857144E-2</v>
      </c>
      <c r="E25" s="74">
        <f>IF(D12="","",($D$15+$D$16)/1000/0.48/TJX3*100/C25)</f>
        <v>0.5580357142857143</v>
      </c>
      <c r="F25" s="74">
        <f>IF(D12="","",($D$15+$D$16)/1000/0.48/TJX3*100/C25/0.8)</f>
        <v>0.69754464285714279</v>
      </c>
      <c r="G25" s="74">
        <f>IF(D12="","",($D$15+$D$16)/1000/0.48/TJX3*100/C25/0.6)</f>
        <v>0.93005952380952384</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ht="15" customHeight="1" x14ac:dyDescent="0.2">
      <c r="A26" s="1"/>
      <c r="B26" s="101"/>
      <c r="C26" s="20">
        <v>17</v>
      </c>
      <c r="D26" s="75">
        <f t="shared" si="0"/>
        <v>4.9632352941176468E-2</v>
      </c>
      <c r="E26" s="76">
        <f>IF(D12="","",($D$15+$D$16)/1000/0.48/TJX3*100/C26)</f>
        <v>0.45955882352941174</v>
      </c>
      <c r="F26" s="76">
        <f>IF(D12="","",($D$15+$D$16)/1000/0.48/TJX3*100/C26/0.8)</f>
        <v>0.57444852941176461</v>
      </c>
      <c r="G26" s="76">
        <f>IF(D12="","",($D$15+$D$16)/1000/0.48/TJX3*100/C26/0.6)</f>
        <v>0.76593137254901955</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ht="15" customHeight="1" thickBot="1" x14ac:dyDescent="0.25">
      <c r="A27" s="1"/>
      <c r="B27" s="101"/>
      <c r="C27" s="22">
        <v>20</v>
      </c>
      <c r="D27" s="79">
        <f t="shared" si="0"/>
        <v>4.2187500000000003E-2</v>
      </c>
      <c r="E27" s="80">
        <f>IF(D12="","",($D$15+$D$16)/1000/0.48/$TJX$3*100/C27)</f>
        <v>0.390625</v>
      </c>
      <c r="F27" s="80">
        <f>IF(D12="","",($D$15+$D$16)/1000/0.48/$TJX$3*100/C27/0.8)</f>
        <v>0.48828125</v>
      </c>
      <c r="G27" s="80">
        <f>IF(D12="","",($D$15+$D$16)/1000/0.48/$TJX$3*100/C27/0.6)</f>
        <v>0.65104166666666674</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ht="29.25" customHeight="1" thickBot="1" x14ac:dyDescent="0.25">
      <c r="A28" s="1"/>
      <c r="B28" s="23" t="s">
        <v>11</v>
      </c>
      <c r="C28" s="3">
        <v>10</v>
      </c>
      <c r="D28" s="81">
        <f>IF(C28="","",($D$15+$D$16)/0.48/1000/C28)</f>
        <v>8.4375000000000006E-2</v>
      </c>
      <c r="E28" s="82">
        <f>IF(D12="","",IF(C28="","",($D$15+$D$16)/1000/0.48/$TJX$3*100/C28))</f>
        <v>0.78125</v>
      </c>
      <c r="F28" s="82">
        <f>IF(D12="","",IF(C28="","",($D$15+$D$16)/1000/0.48/$TJX$3*100/C28/0.8))</f>
        <v>0.9765625</v>
      </c>
      <c r="G28" s="82">
        <f>IF(D12="","",IF(C28="","",($D$15+$D$16)/1000/0.48/$TJX$3*100/C28/0.6))</f>
        <v>1.3020833333333335</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ht="7.5" customHeight="1" x14ac:dyDescent="0.2">
      <c r="A29" s="1"/>
      <c r="B29" s="24"/>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ht="30" customHeight="1" x14ac:dyDescent="0.3">
      <c r="A30" s="1"/>
      <c r="B30" s="14" t="s">
        <v>12</v>
      </c>
      <c r="C30" s="1"/>
      <c r="D30" s="1"/>
      <c r="E30" s="1"/>
      <c r="F30" s="1"/>
      <c r="G30" s="1"/>
      <c r="H30" s="9"/>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ht="120.75" customHeight="1" thickBot="1" x14ac:dyDescent="0.25">
      <c r="A31" s="1"/>
      <c r="B31" s="24"/>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1" customHeight="1" thickBot="1" x14ac:dyDescent="0.25">
      <c r="A32" s="1"/>
      <c r="B32" s="93" t="s">
        <v>13</v>
      </c>
      <c r="C32" s="93"/>
      <c r="D32" s="16">
        <v>11</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thickBot="1" x14ac:dyDescent="0.25">
      <c r="A33" s="1"/>
      <c r="B33" s="93" t="s">
        <v>14</v>
      </c>
      <c r="C33" s="93"/>
      <c r="D33" s="16">
        <v>20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12" customHeight="1" thickBo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40.5" customHeight="1" thickBot="1" x14ac:dyDescent="0.25">
      <c r="A35" s="1"/>
      <c r="B35" s="1"/>
      <c r="C35" s="18" t="s">
        <v>34</v>
      </c>
      <c r="D35" s="18" t="s">
        <v>6</v>
      </c>
      <c r="E35" s="18" t="s">
        <v>7</v>
      </c>
      <c r="F35" s="18" t="s">
        <v>32</v>
      </c>
      <c r="G35" s="18" t="s">
        <v>33</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15" customHeight="1" x14ac:dyDescent="0.2">
      <c r="A36" s="1"/>
      <c r="B36" s="1"/>
      <c r="C36" s="19">
        <v>100</v>
      </c>
      <c r="D36" s="73">
        <f t="shared" ref="D36:D41" si="1">($D$33+$D$32)/C36</f>
        <v>0.31</v>
      </c>
      <c r="E36" s="74">
        <f>IF(D12="","",D36/$TJX$3*100)</f>
        <v>2.8703703703703698</v>
      </c>
      <c r="F36" s="74">
        <f>IF(D12="","",E36/0.8)</f>
        <v>3.5879629629629619</v>
      </c>
      <c r="G36" s="74">
        <f>IF(D12="","",E36/0.6)</f>
        <v>4.7839506172839501</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15" customHeight="1" x14ac:dyDescent="0.2">
      <c r="A37" s="1"/>
      <c r="B37" s="1"/>
      <c r="C37" s="20">
        <v>200</v>
      </c>
      <c r="D37" s="75">
        <f t="shared" si="1"/>
        <v>0.155</v>
      </c>
      <c r="E37" s="76">
        <f>IF(D12="","",D37/$TJX$3*100)</f>
        <v>1.4351851851851849</v>
      </c>
      <c r="F37" s="76">
        <f>IF(D12="","",E37/0.8)</f>
        <v>1.793981481481481</v>
      </c>
      <c r="G37" s="76">
        <f>IF(D12="","",E37/0.6)</f>
        <v>2.3919753086419751</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15" customHeight="1" thickBot="1" x14ac:dyDescent="0.25">
      <c r="A38" s="1"/>
      <c r="B38" s="1"/>
      <c r="C38" s="21">
        <v>300</v>
      </c>
      <c r="D38" s="77">
        <f t="shared" si="1"/>
        <v>0.10333333333333333</v>
      </c>
      <c r="E38" s="78">
        <f>IF(D12="","",D38/$TJX$3*100)</f>
        <v>0.95679012345679004</v>
      </c>
      <c r="F38" s="78">
        <f>IF(D12="","",E38/0.8)</f>
        <v>1.1959876543209875</v>
      </c>
      <c r="G38" s="78">
        <f>IF(D12="","",E38/0.6)</f>
        <v>1.5946502057613168</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15" customHeight="1" x14ac:dyDescent="0.2">
      <c r="A39" s="1"/>
      <c r="B39" s="1"/>
      <c r="C39" s="19">
        <v>400</v>
      </c>
      <c r="D39" s="73">
        <f t="shared" si="1"/>
        <v>7.7499999999999999E-2</v>
      </c>
      <c r="E39" s="74">
        <f>IF(D12="","",D39/$TJX$3*100)</f>
        <v>0.71759259259259245</v>
      </c>
      <c r="F39" s="74">
        <f>IF(D12="","",E39/0.8)</f>
        <v>0.89699074074074048</v>
      </c>
      <c r="G39" s="74">
        <f>IF(D12="","",E39/0.6)</f>
        <v>1.1959876543209875</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15" customHeight="1" x14ac:dyDescent="0.2">
      <c r="A40" s="1"/>
      <c r="B40" s="1"/>
      <c r="C40" s="20">
        <v>500</v>
      </c>
      <c r="D40" s="75">
        <f t="shared" si="1"/>
        <v>6.2E-2</v>
      </c>
      <c r="E40" s="76">
        <f>IF(D12="","",D40/$TJX$3*100)</f>
        <v>0.57407407407407407</v>
      </c>
      <c r="F40" s="76">
        <f>IF(D12="","",E40/0.8)</f>
        <v>0.71759259259259256</v>
      </c>
      <c r="G40" s="76">
        <f>IF(D12="","",E40/0.6)</f>
        <v>0.95679012345679015</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15" customHeight="1" thickBot="1" x14ac:dyDescent="0.25">
      <c r="A41" s="1"/>
      <c r="B41" s="1"/>
      <c r="C41" s="21">
        <v>600</v>
      </c>
      <c r="D41" s="77">
        <f t="shared" si="1"/>
        <v>5.1666666666666666E-2</v>
      </c>
      <c r="E41" s="78">
        <f>IF(D12="","",D41/$TJX$3*100)</f>
        <v>0.47839506172839502</v>
      </c>
      <c r="F41" s="78">
        <f>IF(D12="","",E41/0.8)</f>
        <v>0.59799382716049376</v>
      </c>
      <c r="G41" s="78">
        <f>IF(D12="","",E41/0.6)</f>
        <v>0.79732510288065839</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9.25" customHeight="1" thickBot="1" x14ac:dyDescent="0.25">
      <c r="A42" s="1"/>
      <c r="B42" s="23" t="s">
        <v>35</v>
      </c>
      <c r="C42" s="3"/>
      <c r="D42" s="81" t="str">
        <f>IF(C42="","",($D$33+$D$32)/C42)</f>
        <v/>
      </c>
      <c r="E42" s="82" t="str">
        <f>IF(D42="","",IF(D12="","",D42/$TJX$3*100))</f>
        <v/>
      </c>
      <c r="F42" s="82" t="str">
        <f>IF(D42="","",IF(D12="","",E42/0.8))</f>
        <v/>
      </c>
      <c r="G42" s="82" t="str">
        <f>IF(D42="","",IF(D12="","",E42/0.6))</f>
        <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7.5" customHeight="1" x14ac:dyDescent="0.2">
      <c r="A43" s="1"/>
      <c r="B43" s="2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5.5" customHeight="1" x14ac:dyDescent="0.3">
      <c r="A44" s="1"/>
      <c r="B44" s="14" t="s">
        <v>36</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34.5" customHeight="1" thickBot="1" x14ac:dyDescent="0.25">
      <c r="A45" s="1"/>
      <c r="B45" s="8" t="s">
        <v>0</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1" customHeight="1" thickBot="1" x14ac:dyDescent="0.25">
      <c r="A46" s="1"/>
      <c r="B46" s="25" t="s">
        <v>15</v>
      </c>
      <c r="C46" s="102" t="s">
        <v>16</v>
      </c>
      <c r="D46" s="103"/>
      <c r="E46" s="102" t="s">
        <v>17</v>
      </c>
      <c r="F46" s="103"/>
      <c r="G46" s="102" t="s">
        <v>37</v>
      </c>
      <c r="H46" s="103"/>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16.5" customHeight="1" thickBot="1" x14ac:dyDescent="0.25">
      <c r="A47" s="1"/>
      <c r="B47" s="25" t="s">
        <v>18</v>
      </c>
      <c r="C47" s="104">
        <v>12</v>
      </c>
      <c r="D47" s="105"/>
      <c r="E47" s="104">
        <v>13</v>
      </c>
      <c r="F47" s="105"/>
      <c r="G47" s="104">
        <v>9</v>
      </c>
      <c r="H47" s="105"/>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16.5" customHeight="1" thickBot="1" x14ac:dyDescent="0.25">
      <c r="A48" s="1"/>
      <c r="B48" s="25" t="s">
        <v>19</v>
      </c>
      <c r="C48" s="109">
        <v>0.9</v>
      </c>
      <c r="D48" s="110"/>
      <c r="E48" s="109">
        <v>0.9</v>
      </c>
      <c r="F48" s="111"/>
      <c r="G48" s="109">
        <v>0.85</v>
      </c>
      <c r="H48" s="11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ht="16.5" customHeight="1" thickBot="1" x14ac:dyDescent="0.25">
      <c r="A49" s="1"/>
      <c r="B49" s="25" t="s">
        <v>38</v>
      </c>
      <c r="C49" s="109">
        <v>0.9</v>
      </c>
      <c r="D49" s="111"/>
      <c r="E49" s="109">
        <v>0.8</v>
      </c>
      <c r="F49" s="111"/>
      <c r="G49" s="109">
        <v>0.7</v>
      </c>
      <c r="H49" s="11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ht="27.75" customHeight="1" thickBot="1" x14ac:dyDescent="0.25">
      <c r="A50" s="1"/>
      <c r="B50" s="26" t="s">
        <v>20</v>
      </c>
      <c r="C50" s="27" t="s">
        <v>39</v>
      </c>
      <c r="D50" s="28" t="s">
        <v>40</v>
      </c>
      <c r="E50" s="27" t="s">
        <v>41</v>
      </c>
      <c r="F50" s="28" t="s">
        <v>42</v>
      </c>
      <c r="G50" s="27" t="s">
        <v>43</v>
      </c>
      <c r="H50" s="27" t="s">
        <v>42</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ht="13.5" customHeight="1" x14ac:dyDescent="0.2">
      <c r="A51" s="1"/>
      <c r="B51" s="29">
        <v>100</v>
      </c>
      <c r="C51" s="4">
        <f>$B$51/C48/1000/$C$49</f>
        <v>0.1234567901234568</v>
      </c>
      <c r="D51" s="83">
        <f t="shared" ref="D51:D59" si="2">B51/1000/$C$47/$C$48*100/$C$49</f>
        <v>1.0288065843621397</v>
      </c>
      <c r="E51" s="4">
        <f>$B$51/E48/1000/$E$49</f>
        <v>0.1388888888888889</v>
      </c>
      <c r="F51" s="85">
        <f t="shared" ref="F51:F59" si="3">B51/1000/$E$47/$E$48*100/$E$49</f>
        <v>1.0683760683760684</v>
      </c>
      <c r="G51" s="4">
        <f>$B$51/G48/1000/$G$49</f>
        <v>0.16806722689075634</v>
      </c>
      <c r="H51" s="85">
        <f t="shared" ref="H51:H59" si="4">B51/1000/$G$47/$G$48*100/$G$49</f>
        <v>1.8674136321195147</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ht="14.25" customHeight="1" x14ac:dyDescent="0.2">
      <c r="A52" s="1"/>
      <c r="B52" s="30">
        <v>150</v>
      </c>
      <c r="C52" s="5">
        <f>$B$52/C48/1000/$C$49</f>
        <v>0.18518518518518517</v>
      </c>
      <c r="D52" s="84">
        <f t="shared" si="2"/>
        <v>1.5432098765432098</v>
      </c>
      <c r="E52" s="5">
        <f>$B$52/E48/1000/$E$49</f>
        <v>0.20833333333333331</v>
      </c>
      <c r="F52" s="86">
        <f t="shared" si="3"/>
        <v>1.6025641025641024</v>
      </c>
      <c r="G52" s="5">
        <f>$B$52/G48/1000/$G$49</f>
        <v>0.2521008403361345</v>
      </c>
      <c r="H52" s="84">
        <f t="shared" si="4"/>
        <v>2.801120448179272</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ht="14.25" customHeight="1" x14ac:dyDescent="0.2">
      <c r="A53" s="1"/>
      <c r="B53" s="30">
        <v>200</v>
      </c>
      <c r="C53" s="5">
        <f>$B$53/C48/1000/$C$49</f>
        <v>0.24691358024691359</v>
      </c>
      <c r="D53" s="84">
        <f t="shared" si="2"/>
        <v>2.0576131687242794</v>
      </c>
      <c r="E53" s="5">
        <f>$B$53/E48/1000/$E$49</f>
        <v>0.27777777777777779</v>
      </c>
      <c r="F53" s="86">
        <f t="shared" si="3"/>
        <v>2.1367521367521367</v>
      </c>
      <c r="G53" s="5">
        <f>$B$53/G48/1000/$G$49</f>
        <v>0.33613445378151269</v>
      </c>
      <c r="H53" s="84">
        <f t="shared" si="4"/>
        <v>3.7348272642390294</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ht="13.5" customHeight="1" x14ac:dyDescent="0.2">
      <c r="A54" s="1"/>
      <c r="B54" s="30">
        <v>250</v>
      </c>
      <c r="C54" s="5">
        <f>$B$54/C48/1000/$C$49</f>
        <v>0.30864197530864196</v>
      </c>
      <c r="D54" s="84">
        <f t="shared" si="2"/>
        <v>2.57201646090535</v>
      </c>
      <c r="E54" s="5">
        <f>$B$54/E48/1000/$E$49</f>
        <v>0.34722222222222221</v>
      </c>
      <c r="F54" s="86">
        <f t="shared" si="3"/>
        <v>2.6709401709401708</v>
      </c>
      <c r="G54" s="5">
        <f>$B$54/G48/1000/$G$49</f>
        <v>0.42016806722689082</v>
      </c>
      <c r="H54" s="84">
        <f t="shared" si="4"/>
        <v>4.6685340802987874</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ht="13.5" customHeight="1" x14ac:dyDescent="0.2">
      <c r="A55" s="1"/>
      <c r="B55" s="30">
        <v>300</v>
      </c>
      <c r="C55" s="5">
        <f>$B$55/C48/1000/$C$49</f>
        <v>0.37037037037037035</v>
      </c>
      <c r="D55" s="84">
        <f t="shared" si="2"/>
        <v>3.0864197530864197</v>
      </c>
      <c r="E55" s="5">
        <f>$B$55/E48/1000/$E$49</f>
        <v>0.41666666666666663</v>
      </c>
      <c r="F55" s="86">
        <f t="shared" si="3"/>
        <v>3.2051282051282048</v>
      </c>
      <c r="G55" s="5">
        <f>$B$55/G48/1000/$G$49</f>
        <v>0.504201680672269</v>
      </c>
      <c r="H55" s="84">
        <f t="shared" si="4"/>
        <v>5.6022408963585439</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ht="13.5" customHeight="1" x14ac:dyDescent="0.2">
      <c r="A56" s="1"/>
      <c r="B56" s="31">
        <v>350</v>
      </c>
      <c r="C56" s="5">
        <f>$B$56/C48/1000/$C$49</f>
        <v>0.43209876543209869</v>
      </c>
      <c r="D56" s="84">
        <f t="shared" si="2"/>
        <v>3.6008230452674894</v>
      </c>
      <c r="E56" s="5">
        <f>$B$56/E48/1000/$E$49</f>
        <v>0.48611111111111105</v>
      </c>
      <c r="F56" s="86">
        <f t="shared" si="3"/>
        <v>3.7393162393162385</v>
      </c>
      <c r="G56" s="5">
        <f>$B$56/G48/1000/$G$49</f>
        <v>0.58823529411764708</v>
      </c>
      <c r="H56" s="84">
        <f t="shared" si="4"/>
        <v>6.5359477124183023</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ht="13.5" customHeight="1" x14ac:dyDescent="0.2">
      <c r="A57" s="1"/>
      <c r="B57" s="31">
        <v>400</v>
      </c>
      <c r="C57" s="5">
        <f>$B$57/C48/1000/$C$49</f>
        <v>0.49382716049382719</v>
      </c>
      <c r="D57" s="84">
        <f t="shared" si="2"/>
        <v>4.1152263374485587</v>
      </c>
      <c r="E57" s="5">
        <f>$B$57/E48/1000/$E$49</f>
        <v>0.55555555555555558</v>
      </c>
      <c r="F57" s="86">
        <f t="shared" si="3"/>
        <v>4.2735042735042734</v>
      </c>
      <c r="G57" s="5">
        <f>$B$57/G48/1000/$G$49</f>
        <v>0.67226890756302538</v>
      </c>
      <c r="H57" s="84">
        <f t="shared" si="4"/>
        <v>7.4696545284780589</v>
      </c>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ht="13.5" customHeight="1" x14ac:dyDescent="0.2">
      <c r="A58" s="1"/>
      <c r="B58" s="31">
        <v>450</v>
      </c>
      <c r="C58" s="5">
        <f>$B$58/C48/1000/$C$49</f>
        <v>0.55555555555555558</v>
      </c>
      <c r="D58" s="84">
        <f t="shared" si="2"/>
        <v>4.6296296296296289</v>
      </c>
      <c r="E58" s="5">
        <f>$B$58/E48/1000/$E$49</f>
        <v>0.625</v>
      </c>
      <c r="F58" s="86">
        <f t="shared" si="3"/>
        <v>4.8076923076923075</v>
      </c>
      <c r="G58" s="5">
        <f>$B$58/G48/1000/$G$49</f>
        <v>0.75630252100840345</v>
      </c>
      <c r="H58" s="84">
        <f t="shared" si="4"/>
        <v>8.4033613445378155</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ht="14.25" customHeight="1" thickBot="1" x14ac:dyDescent="0.25">
      <c r="A59" s="1"/>
      <c r="B59" s="32">
        <v>500</v>
      </c>
      <c r="C59" s="6">
        <f>$B$59/C48/1000/$C$49</f>
        <v>0.61728395061728392</v>
      </c>
      <c r="D59" s="78">
        <f t="shared" si="2"/>
        <v>5.1440329218106999</v>
      </c>
      <c r="E59" s="6">
        <f>$B$59/E48/1000/$E$49</f>
        <v>0.69444444444444442</v>
      </c>
      <c r="F59" s="87">
        <f t="shared" si="3"/>
        <v>5.3418803418803416</v>
      </c>
      <c r="G59" s="6">
        <f>$B$59/G48/1000/$G$49</f>
        <v>0.84033613445378164</v>
      </c>
      <c r="H59" s="78">
        <f t="shared" si="4"/>
        <v>9.3370681605975747</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ht="20.25" hidden="1" customHeight="1" x14ac:dyDescent="0.2">
      <c r="A60" s="1"/>
      <c r="B60" s="33"/>
      <c r="C60" s="34"/>
      <c r="D60" s="34"/>
      <c r="E60" s="34"/>
      <c r="F60" s="34"/>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ht="12.75" hidden="1" customHeight="1" x14ac:dyDescent="0.2">
      <c r="A61" s="1"/>
      <c r="B61" s="35"/>
      <c r="C61" s="34"/>
      <c r="D61" s="34"/>
      <c r="E61" s="34"/>
      <c r="F61" s="34"/>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ht="25.5" hidden="1" customHeight="1" thickBot="1" x14ac:dyDescent="0.25">
      <c r="A62" s="1"/>
      <c r="B62" s="36"/>
      <c r="C62" s="37"/>
      <c r="D62" s="37"/>
      <c r="E62" s="37"/>
      <c r="F62" s="37"/>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ht="12.75" hidden="1" customHeight="1" thickBot="1" x14ac:dyDescent="0.25">
      <c r="A63" s="1"/>
      <c r="B63" s="3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ht="12.75" hidden="1" customHeight="1" x14ac:dyDescent="0.2">
      <c r="A64" s="1"/>
      <c r="B64" s="39"/>
      <c r="C64" s="40"/>
      <c r="D64" s="4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ht="12.75" hidden="1" customHeight="1" x14ac:dyDescent="0.2">
      <c r="A65" s="1"/>
      <c r="B65" s="42"/>
      <c r="C65" s="43"/>
      <c r="D65" s="44"/>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ht="12.75" hidden="1" customHeight="1" x14ac:dyDescent="0.2">
      <c r="A66" s="1"/>
      <c r="B66" s="42"/>
      <c r="C66" s="43"/>
      <c r="D66" s="44"/>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ht="12.75" hidden="1" customHeight="1" x14ac:dyDescent="0.2">
      <c r="A67" s="1"/>
      <c r="B67" s="42"/>
      <c r="C67" s="43"/>
      <c r="D67" s="44"/>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ht="12.75" hidden="1" customHeight="1" thickBot="1" x14ac:dyDescent="0.25">
      <c r="A68" s="1"/>
      <c r="B68" s="45"/>
      <c r="C68" s="46"/>
      <c r="D68" s="47"/>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ht="12.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ht="12.75" hidden="1" customHeight="1" thickBot="1" x14ac:dyDescent="0.25">
      <c r="A70" s="1"/>
      <c r="B70" s="48"/>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ht="12.75" hidden="1" customHeight="1" x14ac:dyDescent="0.2">
      <c r="A71" s="1"/>
      <c r="B71" s="39"/>
      <c r="C71" s="40"/>
      <c r="D71" s="4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ht="12.75" hidden="1" customHeight="1" x14ac:dyDescent="0.2">
      <c r="A72" s="1"/>
      <c r="B72" s="49"/>
      <c r="C72" s="43"/>
      <c r="D72" s="44"/>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ht="12.75" hidden="1" customHeight="1" x14ac:dyDescent="0.2">
      <c r="A73" s="1"/>
      <c r="B73" s="50"/>
      <c r="C73" s="43"/>
      <c r="D73" s="44"/>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ht="12.75" hidden="1" customHeight="1" x14ac:dyDescent="0.2">
      <c r="A74" s="1"/>
      <c r="B74" s="51"/>
      <c r="C74" s="43"/>
      <c r="D74" s="44"/>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ht="12.75" hidden="1" customHeight="1" x14ac:dyDescent="0.2">
      <c r="A75" s="1"/>
      <c r="B75" s="49"/>
      <c r="C75" s="43"/>
      <c r="D75" s="44"/>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ht="12.75" hidden="1" customHeight="1" x14ac:dyDescent="0.2">
      <c r="A76" s="1"/>
      <c r="B76" s="50"/>
      <c r="C76" s="43"/>
      <c r="D76" s="44"/>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ht="12.75" hidden="1" customHeight="1" thickBot="1" x14ac:dyDescent="0.25">
      <c r="A77" s="1"/>
      <c r="B77" s="52"/>
      <c r="C77" s="46"/>
      <c r="D77" s="47"/>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ht="12.75"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ht="12.75" hidden="1" customHeight="1" thickBot="1" x14ac:dyDescent="0.25">
      <c r="A79" s="1"/>
      <c r="B79" s="4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ht="12.75" hidden="1" customHeight="1" x14ac:dyDescent="0.2">
      <c r="A80" s="1"/>
      <c r="B80" s="53"/>
      <c r="C80" s="54"/>
      <c r="D80" s="106"/>
      <c r="E80" s="107"/>
      <c r="F80" s="107"/>
      <c r="G80" s="108"/>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ht="12.75" hidden="1" customHeight="1" x14ac:dyDescent="0.2">
      <c r="A81" s="1"/>
      <c r="B81" s="55"/>
      <c r="C81" s="56"/>
      <c r="D81" s="57"/>
      <c r="E81" s="57"/>
      <c r="F81" s="57"/>
      <c r="G81" s="58"/>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ht="12.75" hidden="1" customHeight="1" x14ac:dyDescent="0.2">
      <c r="A82" s="1"/>
      <c r="B82" s="59"/>
      <c r="C82" s="60"/>
      <c r="D82" s="61"/>
      <c r="E82" s="61"/>
      <c r="F82" s="61"/>
      <c r="G82" s="62"/>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ht="12.75" hidden="1" customHeight="1" x14ac:dyDescent="0.2">
      <c r="A83" s="1"/>
      <c r="B83" s="63"/>
      <c r="C83" s="60"/>
      <c r="D83" s="61"/>
      <c r="E83" s="61"/>
      <c r="F83" s="61"/>
      <c r="G83" s="62"/>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ht="12.75" hidden="1" customHeight="1" x14ac:dyDescent="0.2">
      <c r="A84" s="1"/>
      <c r="B84" s="63"/>
      <c r="C84" s="60"/>
      <c r="D84" s="61"/>
      <c r="E84" s="61"/>
      <c r="F84" s="61"/>
      <c r="G84" s="62"/>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ht="12.75" hidden="1" customHeight="1" x14ac:dyDescent="0.2">
      <c r="A85" s="1"/>
      <c r="B85" s="64"/>
      <c r="C85" s="60"/>
      <c r="D85" s="61"/>
      <c r="E85" s="61"/>
      <c r="F85" s="61"/>
      <c r="G85" s="62"/>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ht="12.75" hidden="1" customHeight="1" x14ac:dyDescent="0.2">
      <c r="A86" s="1"/>
      <c r="B86" s="59"/>
      <c r="C86" s="60"/>
      <c r="D86" s="61"/>
      <c r="E86" s="61"/>
      <c r="F86" s="61"/>
      <c r="G86" s="62"/>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ht="12.75" hidden="1" customHeight="1" x14ac:dyDescent="0.2">
      <c r="A87" s="1"/>
      <c r="B87" s="63"/>
      <c r="C87" s="60"/>
      <c r="D87" s="61"/>
      <c r="E87" s="61"/>
      <c r="F87" s="61"/>
      <c r="G87" s="62"/>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ht="12.75" hidden="1" customHeight="1" x14ac:dyDescent="0.2">
      <c r="A88" s="1"/>
      <c r="B88" s="63"/>
      <c r="C88" s="60"/>
      <c r="D88" s="61"/>
      <c r="E88" s="61"/>
      <c r="F88" s="61"/>
      <c r="G88" s="62"/>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ht="12.75" hidden="1" customHeight="1" x14ac:dyDescent="0.2">
      <c r="A89" s="1"/>
      <c r="B89" s="64"/>
      <c r="C89" s="60"/>
      <c r="D89" s="61"/>
      <c r="E89" s="61"/>
      <c r="F89" s="61"/>
      <c r="G89" s="62"/>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ht="12.75" hidden="1" customHeight="1" x14ac:dyDescent="0.2">
      <c r="A90" s="1"/>
      <c r="B90" s="59"/>
      <c r="C90" s="60"/>
      <c r="D90" s="61"/>
      <c r="E90" s="61"/>
      <c r="F90" s="61"/>
      <c r="G90" s="62"/>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ht="12.75" hidden="1" customHeight="1" x14ac:dyDescent="0.2">
      <c r="A91" s="1"/>
      <c r="B91" s="65"/>
      <c r="C91" s="60"/>
      <c r="D91" s="61"/>
      <c r="E91" s="61"/>
      <c r="F91" s="61"/>
      <c r="G91" s="62"/>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ht="12.75" hidden="1" customHeight="1" x14ac:dyDescent="0.2">
      <c r="A92" s="1"/>
      <c r="B92" s="65"/>
      <c r="C92" s="60"/>
      <c r="D92" s="61"/>
      <c r="E92" s="61"/>
      <c r="F92" s="61"/>
      <c r="G92" s="62"/>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ht="12.75" hidden="1" customHeight="1" thickBot="1" x14ac:dyDescent="0.25">
      <c r="A93" s="1"/>
      <c r="B93" s="66"/>
      <c r="C93" s="67"/>
      <c r="D93" s="68"/>
      <c r="E93" s="68"/>
      <c r="F93" s="68"/>
      <c r="G93" s="6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ht="33.75" hidden="1"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ht="30.75" hidden="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hidden="1" x14ac:dyDescent="0.2">
      <c r="A96" s="1"/>
      <c r="B96" s="1"/>
      <c r="C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hidden="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ht="12.75" hidden="1" customHeight="1" x14ac:dyDescent="0.2">
      <c r="A98" s="1"/>
      <c r="B98" s="70"/>
      <c r="C98" s="70"/>
      <c r="D98" s="70"/>
      <c r="E98" s="70"/>
      <c r="F98" s="70"/>
      <c r="G98" s="70"/>
      <c r="H98" s="70"/>
      <c r="I98" s="70"/>
      <c r="J98" s="70"/>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ht="12.75" hidden="1" customHeight="1" x14ac:dyDescent="0.2">
      <c r="A99" s="1"/>
      <c r="B99" s="70"/>
      <c r="C99" s="70"/>
      <c r="D99" s="70"/>
      <c r="E99" s="70"/>
      <c r="F99" s="70"/>
      <c r="G99" s="70"/>
      <c r="H99" s="70"/>
      <c r="I99" s="70"/>
      <c r="J99" s="70"/>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hidden="1" x14ac:dyDescent="0.2">
      <c r="A100" s="1"/>
      <c r="B100" s="70"/>
      <c r="C100" s="70"/>
      <c r="D100" s="70"/>
      <c r="E100" s="70"/>
      <c r="F100" s="70"/>
      <c r="G100" s="70"/>
      <c r="H100" s="70"/>
      <c r="I100" s="70"/>
      <c r="J100" s="70"/>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ht="12.75" hidden="1" customHeight="1" x14ac:dyDescent="0.2">
      <c r="A101" s="1"/>
      <c r="B101" s="70"/>
      <c r="C101" s="70"/>
      <c r="D101" s="70"/>
      <c r="E101" s="70"/>
      <c r="F101" s="70"/>
      <c r="G101" s="70"/>
      <c r="H101" s="70"/>
      <c r="I101" s="70"/>
      <c r="J101" s="70"/>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ht="12.75" hidden="1" customHeight="1" x14ac:dyDescent="0.2">
      <c r="A102" s="1"/>
      <c r="B102" s="70"/>
      <c r="C102" s="70"/>
      <c r="D102" s="70"/>
      <c r="E102" s="70"/>
      <c r="F102" s="70"/>
      <c r="G102" s="70"/>
      <c r="H102" s="70"/>
      <c r="I102" s="70"/>
      <c r="J102" s="70"/>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hidden="1" x14ac:dyDescent="0.2">
      <c r="A103" s="1"/>
      <c r="B103" s="70"/>
      <c r="C103" s="70"/>
      <c r="D103" s="70"/>
      <c r="E103" s="70"/>
      <c r="F103" s="70"/>
      <c r="G103" s="70"/>
      <c r="H103" s="70"/>
      <c r="I103" s="70"/>
      <c r="J103" s="70"/>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ht="12.75" hidden="1" customHeight="1" x14ac:dyDescent="0.2">
      <c r="A104" s="1"/>
      <c r="B104" s="70"/>
      <c r="C104" s="70"/>
      <c r="D104" s="70"/>
      <c r="E104" s="70"/>
      <c r="F104" s="70"/>
      <c r="G104" s="70"/>
      <c r="H104" s="70"/>
      <c r="I104" s="70"/>
      <c r="J104" s="70"/>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ht="12.75" hidden="1" customHeight="1" x14ac:dyDescent="0.2">
      <c r="A105" s="1"/>
      <c r="B105" s="70"/>
      <c r="C105" s="70"/>
      <c r="D105" s="70"/>
      <c r="E105" s="70"/>
      <c r="F105" s="70"/>
      <c r="G105" s="70"/>
      <c r="H105" s="70"/>
      <c r="I105" s="70"/>
      <c r="J105" s="70"/>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hidden="1" x14ac:dyDescent="0.2">
      <c r="A106" s="1"/>
      <c r="B106" s="70"/>
      <c r="C106" s="70"/>
      <c r="D106" s="70"/>
      <c r="E106" s="70"/>
      <c r="F106" s="70"/>
      <c r="G106" s="70"/>
      <c r="H106" s="70"/>
      <c r="I106" s="70"/>
      <c r="J106" s="70"/>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hidden="1" x14ac:dyDescent="0.2">
      <c r="A107" s="1"/>
      <c r="B107" s="70"/>
      <c r="C107" s="70"/>
      <c r="D107" s="70"/>
      <c r="E107" s="70"/>
      <c r="F107" s="70"/>
      <c r="G107" s="70"/>
      <c r="H107" s="70"/>
      <c r="I107" s="70"/>
      <c r="J107" s="70"/>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ht="26.25" hidden="1" x14ac:dyDescent="0.4">
      <c r="A108" s="1"/>
      <c r="B108" s="71"/>
      <c r="C108" s="71"/>
      <c r="D108" s="71"/>
      <c r="E108" s="71"/>
      <c r="F108" s="71"/>
      <c r="G108" s="71"/>
      <c r="H108" s="71"/>
      <c r="I108" s="70"/>
      <c r="J108" s="70"/>
      <c r="K108" s="1"/>
      <c r="L108" s="1"/>
      <c r="M108" s="1"/>
      <c r="N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ht="81.75" hidden="1" customHeight="1" x14ac:dyDescent="0.2">
      <c r="A109" s="1"/>
      <c r="B109" s="70"/>
      <c r="C109" s="70"/>
      <c r="D109" s="70"/>
      <c r="E109" s="70"/>
      <c r="F109" s="70"/>
      <c r="G109" s="70"/>
      <c r="H109" s="70"/>
      <c r="I109" s="70"/>
      <c r="J109" s="70"/>
      <c r="K109" s="1"/>
      <c r="L109" s="1"/>
      <c r="M109" s="1"/>
      <c r="N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hidden="1" x14ac:dyDescent="0.2">
      <c r="A110" s="1"/>
      <c r="B110" s="1"/>
      <c r="C110" s="1"/>
      <c r="D110" s="1"/>
      <c r="E110" s="1"/>
      <c r="F110" s="1"/>
      <c r="G110" s="1"/>
      <c r="H110" s="1"/>
      <c r="I110" s="1"/>
      <c r="J110" s="1"/>
      <c r="K110" s="1"/>
      <c r="L110" s="1"/>
      <c r="M110" s="1"/>
      <c r="N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hidden="1" x14ac:dyDescent="0.2">
      <c r="A111" s="1"/>
      <c r="B111" s="1"/>
      <c r="C111" s="1"/>
      <c r="D111" s="1"/>
      <c r="E111" s="1"/>
      <c r="F111" s="1"/>
      <c r="G111" s="1"/>
      <c r="H111" s="1"/>
      <c r="I111" s="1"/>
      <c r="J111" s="1"/>
      <c r="K111" s="1"/>
      <c r="L111" s="1"/>
      <c r="M111" s="1"/>
      <c r="N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hidden="1" x14ac:dyDescent="0.2">
      <c r="A112" s="1"/>
      <c r="B112" s="1"/>
      <c r="C112" s="1"/>
      <c r="D112" s="1"/>
      <c r="E112" s="1"/>
      <c r="F112" s="1"/>
      <c r="G112" s="1"/>
      <c r="H112" s="1"/>
      <c r="I112" s="1"/>
      <c r="J112" s="1"/>
      <c r="K112" s="1"/>
      <c r="L112" s="1"/>
      <c r="M112" s="1"/>
      <c r="N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ht="12.75" hidden="1" customHeight="1" x14ac:dyDescent="0.2">
      <c r="A113" s="1"/>
      <c r="B113" s="1"/>
      <c r="C113" s="1"/>
      <c r="D113" s="1"/>
      <c r="E113" s="1"/>
      <c r="F113" s="1"/>
      <c r="G113" s="1"/>
      <c r="H113" s="1"/>
      <c r="I113" s="1"/>
      <c r="J113" s="1"/>
      <c r="K113" s="1"/>
      <c r="L113" s="1"/>
      <c r="M113" s="1"/>
      <c r="N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hidden="1" x14ac:dyDescent="0.2">
      <c r="A114" s="1"/>
      <c r="B114" s="1"/>
      <c r="C114" s="1"/>
      <c r="D114" s="1"/>
      <c r="E114" s="1"/>
      <c r="F114" s="1"/>
      <c r="G114" s="1"/>
      <c r="H114" s="1"/>
      <c r="I114" s="1"/>
      <c r="J114" s="1"/>
      <c r="K114" s="1"/>
      <c r="L114" s="1"/>
      <c r="M114" s="1"/>
      <c r="N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hidden="1" x14ac:dyDescent="0.2">
      <c r="A115" s="1"/>
      <c r="B115" s="1"/>
      <c r="C115" s="1"/>
      <c r="D115" s="1"/>
      <c r="E115" s="1"/>
      <c r="F115" s="1"/>
      <c r="G115" s="1"/>
      <c r="H115" s="1"/>
      <c r="I115" s="1"/>
      <c r="J115" s="1"/>
      <c r="K115" s="1"/>
      <c r="L115" s="1"/>
      <c r="M115" s="1"/>
      <c r="N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ht="12.75" hidden="1" customHeight="1" x14ac:dyDescent="0.2">
      <c r="A116" s="1"/>
      <c r="B116" s="1"/>
      <c r="C116" s="1"/>
      <c r="D116" s="1"/>
      <c r="E116" s="1"/>
      <c r="F116" s="1"/>
      <c r="G116" s="1"/>
      <c r="H116" s="1"/>
      <c r="I116" s="1"/>
      <c r="J116" s="1"/>
      <c r="K116" s="1"/>
      <c r="L116" s="1"/>
      <c r="M116" s="1"/>
      <c r="N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ht="13.5" hidden="1" customHeight="1" x14ac:dyDescent="0.2">
      <c r="A117" s="1"/>
      <c r="B117" s="1"/>
      <c r="C117" s="1"/>
      <c r="D117" s="1"/>
      <c r="E117" s="1"/>
      <c r="F117" s="1"/>
      <c r="G117" s="1"/>
      <c r="H117" s="1"/>
      <c r="I117" s="1"/>
      <c r="J117" s="1"/>
      <c r="K117" s="1"/>
      <c r="L117" s="1"/>
      <c r="M117" s="1"/>
      <c r="N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hidden="1" x14ac:dyDescent="0.2">
      <c r="A118" s="1"/>
      <c r="B118" s="1"/>
      <c r="C118" s="1"/>
      <c r="D118" s="1"/>
      <c r="E118" s="1"/>
      <c r="F118" s="1"/>
      <c r="G118" s="1"/>
      <c r="H118" s="1"/>
      <c r="I118" s="1"/>
      <c r="J118" s="1"/>
      <c r="K118" s="1"/>
      <c r="L118" s="1"/>
      <c r="M118" s="1"/>
      <c r="N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ht="13.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ht="12.75" hidden="1" customHeight="1" x14ac:dyDescent="0.2">
      <c r="A124" s="1"/>
      <c r="B124" s="1"/>
      <c r="C124" s="1"/>
      <c r="D124" s="1"/>
      <c r="E124" s="1"/>
      <c r="F124" s="1"/>
      <c r="G124" s="1"/>
      <c r="H124" s="1"/>
      <c r="I124" s="1"/>
      <c r="J124" s="1"/>
      <c r="K124" s="1"/>
      <c r="L124" s="1"/>
      <c r="M124" s="1"/>
      <c r="N124" s="1"/>
      <c r="O124" s="1"/>
      <c r="P124" s="1"/>
      <c r="Q124" s="1"/>
      <c r="R124" s="1"/>
      <c r="S124" s="1"/>
    </row>
    <row r="125" spans="1:56" ht="12.75" hidden="1" customHeight="1" x14ac:dyDescent="0.2">
      <c r="A125" s="1"/>
      <c r="B125" s="1"/>
      <c r="C125" s="1"/>
      <c r="D125" s="1"/>
      <c r="E125" s="1"/>
      <c r="F125" s="1"/>
      <c r="G125" s="1"/>
      <c r="H125" s="1"/>
      <c r="I125" s="1"/>
      <c r="J125" s="1"/>
      <c r="K125" s="1"/>
      <c r="L125" s="1"/>
      <c r="M125" s="1"/>
      <c r="N125" s="1"/>
      <c r="O125" s="1"/>
      <c r="P125" s="1"/>
      <c r="Q125" s="1"/>
      <c r="R125" s="1"/>
      <c r="S125" s="1"/>
    </row>
    <row r="126" spans="1:56" ht="13.5" hidden="1" customHeight="1" x14ac:dyDescent="0.2">
      <c r="A126" s="1"/>
      <c r="B126" s="1"/>
      <c r="C126" s="1"/>
      <c r="D126" s="1"/>
      <c r="E126" s="1"/>
      <c r="F126" s="1"/>
      <c r="G126" s="1"/>
      <c r="H126" s="1"/>
      <c r="I126" s="1"/>
      <c r="J126" s="1"/>
      <c r="K126" s="1"/>
      <c r="L126" s="1"/>
      <c r="M126" s="1"/>
      <c r="N126" s="1"/>
      <c r="O126" s="1"/>
      <c r="P126" s="1"/>
      <c r="Q126" s="1"/>
      <c r="R126" s="1"/>
      <c r="S126" s="1"/>
    </row>
    <row r="127" spans="1:56" hidden="1" x14ac:dyDescent="0.2">
      <c r="A127" s="1"/>
      <c r="B127" s="1"/>
      <c r="C127" s="1"/>
      <c r="D127" s="1"/>
      <c r="E127" s="1"/>
      <c r="F127" s="1"/>
      <c r="G127" s="1"/>
      <c r="H127" s="1"/>
      <c r="I127" s="1"/>
      <c r="J127" s="1"/>
      <c r="K127" s="1"/>
      <c r="L127" s="1"/>
      <c r="M127" s="1"/>
      <c r="N127" s="1"/>
      <c r="O127" s="1"/>
      <c r="P127" s="1"/>
      <c r="Q127" s="1"/>
      <c r="R127" s="1"/>
      <c r="S127" s="1"/>
    </row>
    <row r="128" spans="1:56" ht="12.75" hidden="1" customHeight="1" x14ac:dyDescent="0.2">
      <c r="A128" s="1"/>
      <c r="B128" s="1"/>
      <c r="C128" s="1"/>
      <c r="D128" s="1"/>
      <c r="E128" s="1"/>
      <c r="F128" s="1"/>
      <c r="G128" s="1"/>
      <c r="H128" s="1"/>
      <c r="I128" s="1"/>
      <c r="J128" s="1"/>
      <c r="K128" s="1"/>
      <c r="L128" s="1"/>
      <c r="M128" s="1"/>
      <c r="N128" s="1"/>
      <c r="O128" s="1"/>
      <c r="P128" s="1"/>
      <c r="Q128" s="1"/>
      <c r="R128" s="1"/>
      <c r="S128" s="1"/>
    </row>
    <row r="129" spans="1:19" hidden="1" x14ac:dyDescent="0.2">
      <c r="A129" s="1"/>
      <c r="B129" s="1"/>
      <c r="C129" s="1"/>
      <c r="D129" s="1"/>
      <c r="E129" s="1"/>
      <c r="F129" s="1"/>
      <c r="G129" s="1"/>
      <c r="H129" s="1"/>
      <c r="I129" s="1"/>
      <c r="J129" s="1"/>
      <c r="K129" s="1"/>
      <c r="L129" s="1"/>
      <c r="M129" s="1"/>
      <c r="N129" s="1"/>
      <c r="O129" s="1"/>
      <c r="P129" s="1"/>
      <c r="Q129" s="1"/>
      <c r="R129" s="1"/>
      <c r="S129" s="1"/>
    </row>
    <row r="130" spans="1:19" hidden="1" x14ac:dyDescent="0.2">
      <c r="A130" s="1"/>
      <c r="B130" s="1"/>
      <c r="C130" s="1"/>
      <c r="D130" s="1"/>
      <c r="E130" s="1"/>
      <c r="F130" s="1"/>
      <c r="G130" s="1"/>
      <c r="H130" s="1"/>
      <c r="I130" s="1"/>
      <c r="J130" s="1"/>
      <c r="K130" s="1"/>
      <c r="L130" s="1"/>
      <c r="M130" s="1"/>
      <c r="N130" s="1"/>
      <c r="O130" s="1"/>
      <c r="P130" s="1"/>
      <c r="Q130" s="1"/>
      <c r="R130" s="1"/>
      <c r="S130" s="1"/>
    </row>
    <row r="131" spans="1:19" hidden="1" x14ac:dyDescent="0.2">
      <c r="A131" s="1"/>
      <c r="B131" s="1"/>
      <c r="C131" s="1"/>
      <c r="D131" s="1"/>
      <c r="E131" s="1"/>
      <c r="F131" s="1"/>
      <c r="G131" s="1"/>
      <c r="H131" s="1"/>
      <c r="I131" s="1"/>
      <c r="J131" s="1"/>
      <c r="K131" s="1"/>
      <c r="L131" s="1"/>
      <c r="M131" s="1"/>
      <c r="N131" s="1"/>
      <c r="O131" s="1"/>
      <c r="P131" s="1"/>
      <c r="Q131" s="1"/>
      <c r="R131" s="1"/>
      <c r="S131" s="1"/>
    </row>
    <row r="132" spans="1:19" hidden="1" x14ac:dyDescent="0.2">
      <c r="A132" s="1"/>
      <c r="B132" s="1"/>
      <c r="C132" s="1"/>
      <c r="D132" s="1"/>
      <c r="E132" s="1"/>
      <c r="F132" s="1"/>
      <c r="G132" s="1"/>
      <c r="H132" s="1"/>
      <c r="I132" s="1"/>
      <c r="J132" s="1"/>
      <c r="K132" s="1"/>
      <c r="L132" s="1"/>
      <c r="M132" s="1"/>
      <c r="N132" s="1"/>
      <c r="O132" s="1"/>
      <c r="P132" s="1"/>
      <c r="Q132" s="1"/>
      <c r="R132" s="1"/>
      <c r="S132" s="1"/>
    </row>
    <row r="133" spans="1:19" hidden="1" x14ac:dyDescent="0.2">
      <c r="A133" s="1"/>
      <c r="B133" s="1"/>
      <c r="C133" s="1"/>
      <c r="D133" s="1"/>
      <c r="E133" s="1"/>
      <c r="F133" s="1"/>
      <c r="G133" s="1"/>
      <c r="H133" s="1"/>
      <c r="I133" s="1"/>
      <c r="J133" s="1"/>
      <c r="K133" s="1"/>
      <c r="L133" s="1"/>
      <c r="M133" s="1"/>
      <c r="N133" s="1"/>
      <c r="O133" s="1"/>
      <c r="P133" s="1"/>
      <c r="Q133" s="1"/>
      <c r="R133" s="1"/>
      <c r="S133" s="1"/>
    </row>
    <row r="134" spans="1:19" hidden="1" x14ac:dyDescent="0.2">
      <c r="A134" s="1"/>
      <c r="B134" s="1"/>
      <c r="C134" s="1"/>
      <c r="D134" s="1"/>
      <c r="E134" s="1"/>
      <c r="F134" s="1"/>
      <c r="G134" s="1"/>
      <c r="H134" s="1"/>
      <c r="I134" s="1"/>
      <c r="J134" s="1"/>
      <c r="K134" s="1"/>
      <c r="L134" s="1"/>
      <c r="M134" s="1"/>
      <c r="N134" s="1"/>
      <c r="O134" s="1"/>
      <c r="P134" s="1"/>
      <c r="Q134" s="1"/>
      <c r="R134" s="1"/>
      <c r="S134" s="1"/>
    </row>
    <row r="135" spans="1:19" hidden="1" x14ac:dyDescent="0.2">
      <c r="A135" s="1"/>
      <c r="B135" s="1"/>
      <c r="C135" s="1"/>
      <c r="D135" s="1"/>
      <c r="E135" s="1"/>
      <c r="F135" s="1"/>
      <c r="G135" s="1"/>
      <c r="H135" s="1"/>
      <c r="I135" s="1"/>
      <c r="J135" s="1"/>
      <c r="K135" s="1"/>
      <c r="L135" s="1"/>
      <c r="M135" s="1"/>
      <c r="N135" s="1"/>
      <c r="O135" s="1"/>
      <c r="P135" s="1"/>
      <c r="Q135" s="1"/>
      <c r="R135" s="1"/>
      <c r="S135" s="1"/>
    </row>
    <row r="136" spans="1:19" hidden="1" x14ac:dyDescent="0.2">
      <c r="A136" s="1"/>
      <c r="B136" s="1"/>
      <c r="C136" s="1"/>
      <c r="D136" s="1"/>
      <c r="E136" s="1"/>
      <c r="F136" s="1"/>
      <c r="G136" s="1"/>
      <c r="H136" s="1"/>
      <c r="I136" s="1"/>
      <c r="J136" s="1"/>
      <c r="K136" s="1"/>
      <c r="L136" s="1"/>
      <c r="M136" s="1"/>
      <c r="N136" s="1"/>
      <c r="O136" s="1"/>
      <c r="P136" s="1"/>
      <c r="Q136" s="1"/>
      <c r="R136" s="1"/>
      <c r="S136" s="1"/>
    </row>
    <row r="137" spans="1:19" hidden="1" x14ac:dyDescent="0.2">
      <c r="A137" s="1"/>
      <c r="B137" s="1"/>
      <c r="C137" s="1"/>
      <c r="D137" s="1"/>
      <c r="E137" s="1"/>
      <c r="F137" s="1"/>
      <c r="G137" s="1"/>
      <c r="H137" s="1"/>
      <c r="I137" s="1"/>
      <c r="J137" s="1"/>
      <c r="K137" s="1"/>
      <c r="L137" s="1"/>
      <c r="M137" s="1"/>
      <c r="N137" s="1"/>
      <c r="O137" s="1"/>
      <c r="P137" s="1"/>
      <c r="Q137" s="1"/>
      <c r="R137" s="1"/>
      <c r="S137" s="1"/>
    </row>
    <row r="138" spans="1:19" hidden="1" x14ac:dyDescent="0.2">
      <c r="A138" s="1"/>
      <c r="B138" s="1"/>
      <c r="C138" s="1"/>
      <c r="D138" s="1"/>
      <c r="E138" s="1"/>
      <c r="F138" s="1"/>
      <c r="G138" s="1"/>
      <c r="H138" s="1"/>
      <c r="I138" s="1"/>
      <c r="J138" s="1"/>
      <c r="K138" s="1"/>
      <c r="L138" s="1"/>
      <c r="M138" s="1"/>
      <c r="N138" s="1"/>
      <c r="O138" s="1"/>
      <c r="P138" s="1"/>
      <c r="Q138" s="1"/>
      <c r="R138" s="1"/>
      <c r="S138" s="1"/>
    </row>
    <row r="139" spans="1:19" ht="8.25" hidden="1" customHeight="1" x14ac:dyDescent="0.2">
      <c r="A139" s="1"/>
      <c r="B139" s="1"/>
      <c r="C139" s="1"/>
      <c r="D139" s="1"/>
      <c r="E139" s="1"/>
      <c r="F139" s="1"/>
      <c r="G139" s="1"/>
      <c r="H139" s="1"/>
      <c r="I139" s="1"/>
      <c r="J139" s="1"/>
      <c r="K139" s="1"/>
      <c r="L139" s="1"/>
      <c r="M139" s="1"/>
      <c r="N139" s="1"/>
      <c r="O139" s="1"/>
      <c r="P139" s="1"/>
      <c r="Q139" s="1"/>
      <c r="R139" s="1"/>
      <c r="S139" s="1"/>
    </row>
    <row r="140" spans="1:19" hidden="1" x14ac:dyDescent="0.2">
      <c r="A140" s="1"/>
      <c r="B140" s="1"/>
      <c r="C140" s="1"/>
      <c r="D140" s="1"/>
      <c r="E140" s="1"/>
      <c r="F140" s="1"/>
      <c r="G140" s="1"/>
      <c r="H140" s="1"/>
      <c r="I140" s="1"/>
      <c r="J140" s="1"/>
      <c r="K140" s="1"/>
      <c r="L140" s="1"/>
      <c r="M140" s="1"/>
      <c r="N140" s="1"/>
      <c r="O140" s="1"/>
      <c r="P140" s="1"/>
      <c r="Q140" s="1"/>
      <c r="R140" s="1"/>
      <c r="S140" s="1"/>
    </row>
    <row r="141" spans="1:19" hidden="1" x14ac:dyDescent="0.2">
      <c r="A141" s="1"/>
      <c r="B141" s="1"/>
      <c r="C141" s="1"/>
      <c r="D141" s="1"/>
      <c r="E141" s="1"/>
      <c r="F141" s="1"/>
      <c r="G141" s="1"/>
      <c r="H141" s="1"/>
      <c r="I141" s="1"/>
      <c r="J141" s="1"/>
      <c r="K141" s="1"/>
      <c r="L141" s="1"/>
      <c r="M141" s="1"/>
      <c r="N141" s="1"/>
      <c r="O141" s="1"/>
      <c r="P141" s="1"/>
      <c r="Q141" s="1"/>
      <c r="R141" s="1"/>
      <c r="S141" s="1"/>
    </row>
    <row r="142" spans="1:19" hidden="1" x14ac:dyDescent="0.2">
      <c r="A142" s="1"/>
      <c r="B142" s="1"/>
      <c r="C142" s="1"/>
      <c r="D142" s="1"/>
      <c r="E142" s="1"/>
      <c r="F142" s="1"/>
      <c r="G142" s="1"/>
      <c r="H142" s="1"/>
      <c r="I142" s="1"/>
      <c r="J142" s="1"/>
      <c r="K142" s="1"/>
      <c r="L142" s="1"/>
      <c r="M142" s="1"/>
      <c r="N142" s="1"/>
      <c r="O142" s="1"/>
      <c r="P142" s="1"/>
      <c r="Q142" s="1"/>
      <c r="R142" s="1"/>
      <c r="S142" s="1"/>
    </row>
    <row r="143" spans="1:19" ht="6.75" hidden="1" customHeight="1" x14ac:dyDescent="0.2">
      <c r="A143" s="1"/>
      <c r="B143" s="1"/>
      <c r="C143" s="1"/>
      <c r="D143" s="1"/>
      <c r="E143" s="1"/>
      <c r="F143" s="1"/>
      <c r="G143" s="1"/>
      <c r="H143" s="1"/>
      <c r="I143" s="1"/>
      <c r="J143" s="1"/>
      <c r="K143" s="1"/>
      <c r="L143" s="1"/>
      <c r="M143" s="1"/>
      <c r="N143" s="1"/>
      <c r="O143" s="1"/>
      <c r="P143" s="1"/>
      <c r="Q143" s="1"/>
      <c r="R143" s="1"/>
      <c r="S143" s="1"/>
    </row>
    <row r="144" spans="1:19" hidden="1" x14ac:dyDescent="0.2">
      <c r="A144" s="1"/>
      <c r="B144" s="1"/>
      <c r="C144" s="1"/>
      <c r="D144" s="1"/>
      <c r="E144" s="1"/>
      <c r="F144" s="1"/>
      <c r="G144" s="1"/>
      <c r="H144" s="1"/>
      <c r="I144" s="1"/>
      <c r="J144" s="1"/>
      <c r="K144" s="1"/>
      <c r="L144" s="1"/>
      <c r="M144" s="1"/>
      <c r="N144" s="1"/>
      <c r="O144" s="1"/>
      <c r="P144" s="1"/>
      <c r="Q144" s="1"/>
      <c r="R144" s="1"/>
      <c r="S144" s="1"/>
    </row>
    <row r="145" spans="1:19" hidden="1" x14ac:dyDescent="0.2">
      <c r="A145" s="1"/>
      <c r="B145" s="1"/>
      <c r="C145" s="1"/>
      <c r="D145" s="1"/>
      <c r="E145" s="1"/>
      <c r="F145" s="1"/>
      <c r="G145" s="1"/>
      <c r="H145" s="1"/>
      <c r="I145" s="1"/>
      <c r="J145" s="1"/>
      <c r="K145" s="1"/>
      <c r="L145" s="1"/>
      <c r="M145" s="1"/>
      <c r="N145" s="1"/>
      <c r="O145" s="1"/>
      <c r="P145" s="1"/>
      <c r="Q145" s="1"/>
      <c r="R145" s="1"/>
      <c r="S145" s="1"/>
    </row>
    <row r="146" spans="1:19" x14ac:dyDescent="0.2">
      <c r="A146" s="1"/>
      <c r="B146" s="1"/>
      <c r="C146" s="1"/>
      <c r="D146" s="1"/>
      <c r="E146" s="1"/>
      <c r="F146" s="1"/>
      <c r="G146" s="1"/>
      <c r="H146" s="1"/>
      <c r="I146" s="1"/>
      <c r="J146" s="1"/>
      <c r="K146" s="1"/>
      <c r="L146" s="1"/>
      <c r="M146" s="1"/>
      <c r="N146" s="1"/>
      <c r="O146" s="1"/>
      <c r="P146" s="1"/>
      <c r="Q146" s="1"/>
      <c r="R146" s="1"/>
      <c r="S146" s="1"/>
    </row>
    <row r="147" spans="1:19" x14ac:dyDescent="0.2">
      <c r="A147" s="1"/>
      <c r="B147" s="1"/>
      <c r="C147" s="1"/>
      <c r="D147" s="1"/>
      <c r="E147" s="1"/>
      <c r="F147" s="1"/>
      <c r="G147" s="1"/>
      <c r="H147" s="1"/>
      <c r="I147" s="1"/>
      <c r="J147" s="1"/>
      <c r="K147" s="1"/>
      <c r="L147" s="1"/>
      <c r="M147" s="1"/>
      <c r="N147" s="1"/>
      <c r="O147" s="1"/>
      <c r="P147" s="1"/>
      <c r="Q147" s="1"/>
      <c r="R147" s="1"/>
      <c r="S147" s="1"/>
    </row>
    <row r="148" spans="1:19" x14ac:dyDescent="0.2">
      <c r="A148" s="1"/>
      <c r="B148" s="1"/>
      <c r="C148" s="1"/>
      <c r="D148" s="1"/>
      <c r="E148" s="1"/>
      <c r="F148" s="1"/>
      <c r="G148" s="1"/>
      <c r="H148" s="1"/>
      <c r="I148" s="1"/>
      <c r="J148" s="1"/>
      <c r="K148" s="1"/>
      <c r="L148" s="1"/>
      <c r="M148" s="1"/>
      <c r="N148" s="1"/>
      <c r="O148" s="1"/>
      <c r="P148" s="1"/>
      <c r="Q148" s="1"/>
      <c r="R148" s="1"/>
      <c r="S148" s="1"/>
    </row>
    <row r="149" spans="1:19" x14ac:dyDescent="0.2">
      <c r="A149" s="1"/>
      <c r="B149" s="1"/>
      <c r="C149" s="1"/>
      <c r="D149" s="1"/>
      <c r="E149" s="1"/>
      <c r="F149" s="1"/>
      <c r="G149" s="1"/>
      <c r="H149" s="1"/>
      <c r="I149" s="1"/>
      <c r="J149" s="1"/>
      <c r="K149" s="1"/>
      <c r="L149" s="1"/>
      <c r="M149" s="1"/>
      <c r="N149" s="1"/>
      <c r="O149" s="1"/>
      <c r="P149" s="1"/>
      <c r="Q149" s="1"/>
      <c r="R149" s="1"/>
      <c r="S149" s="1"/>
    </row>
    <row r="150" spans="1:19" x14ac:dyDescent="0.2">
      <c r="A150" s="1"/>
      <c r="B150" s="1"/>
      <c r="C150" s="1"/>
      <c r="D150" s="1"/>
      <c r="E150" s="1"/>
      <c r="F150" s="1"/>
      <c r="G150" s="1"/>
      <c r="H150" s="1"/>
      <c r="I150" s="1"/>
      <c r="J150" s="1"/>
      <c r="K150" s="1"/>
      <c r="L150" s="1"/>
      <c r="M150" s="1"/>
      <c r="N150" s="1"/>
      <c r="O150" s="1"/>
      <c r="P150" s="1"/>
      <c r="Q150" s="1"/>
      <c r="R150" s="1"/>
      <c r="S150" s="1"/>
    </row>
    <row r="151" spans="1:19" x14ac:dyDescent="0.2">
      <c r="A151" s="1"/>
      <c r="B151" s="1"/>
      <c r="C151" s="1"/>
      <c r="D151" s="1"/>
      <c r="E151" s="1"/>
      <c r="F151" s="1"/>
      <c r="G151" s="1"/>
      <c r="H151" s="1"/>
      <c r="I151" s="1"/>
      <c r="J151" s="1"/>
      <c r="K151" s="1"/>
      <c r="L151" s="1"/>
      <c r="M151" s="1"/>
      <c r="N151" s="1"/>
      <c r="O151" s="1"/>
      <c r="P151" s="1"/>
      <c r="Q151" s="1"/>
      <c r="R151" s="1"/>
      <c r="S151" s="1"/>
    </row>
    <row r="152" spans="1:19" x14ac:dyDescent="0.2">
      <c r="A152" s="1"/>
      <c r="B152" s="1"/>
      <c r="C152" s="1"/>
      <c r="D152" s="1"/>
      <c r="E152" s="1"/>
      <c r="F152" s="1"/>
      <c r="G152" s="1"/>
      <c r="H152" s="1"/>
      <c r="I152" s="1"/>
      <c r="J152" s="1"/>
      <c r="K152" s="1"/>
      <c r="L152" s="1"/>
      <c r="M152" s="1"/>
      <c r="N152" s="1"/>
      <c r="O152" s="1"/>
      <c r="P152" s="1"/>
      <c r="Q152" s="1"/>
      <c r="R152" s="1"/>
      <c r="S152" s="1"/>
    </row>
    <row r="153" spans="1:19" x14ac:dyDescent="0.2">
      <c r="A153" s="1"/>
      <c r="B153" s="1"/>
      <c r="C153" s="1"/>
      <c r="D153" s="1"/>
      <c r="E153" s="1"/>
      <c r="F153" s="1"/>
      <c r="G153" s="1"/>
      <c r="H153" s="1"/>
      <c r="I153" s="1"/>
      <c r="J153" s="1"/>
      <c r="K153" s="1"/>
      <c r="L153" s="1"/>
      <c r="M153" s="1"/>
      <c r="N153" s="1"/>
      <c r="O153" s="1"/>
      <c r="P153" s="1"/>
      <c r="Q153" s="1"/>
      <c r="R153" s="1"/>
      <c r="S153" s="1"/>
    </row>
    <row r="154" spans="1:19" x14ac:dyDescent="0.2">
      <c r="A154" s="1"/>
      <c r="B154" s="1"/>
      <c r="C154" s="1"/>
      <c r="D154" s="1"/>
      <c r="E154" s="1"/>
      <c r="F154" s="1"/>
      <c r="G154" s="1"/>
      <c r="H154" s="1"/>
      <c r="I154" s="1"/>
      <c r="J154" s="1"/>
      <c r="K154" s="1"/>
      <c r="L154" s="1"/>
      <c r="M154" s="1"/>
      <c r="N154" s="1"/>
      <c r="O154" s="1"/>
      <c r="P154" s="1"/>
      <c r="Q154" s="1"/>
      <c r="R154" s="1"/>
      <c r="S154" s="1"/>
    </row>
    <row r="155" spans="1:19" x14ac:dyDescent="0.2">
      <c r="A155" s="1"/>
      <c r="B155" s="1"/>
      <c r="C155" s="1"/>
      <c r="D155" s="1"/>
      <c r="E155" s="1"/>
      <c r="F155" s="1"/>
      <c r="G155" s="1"/>
      <c r="H155" s="1"/>
      <c r="I155" s="1"/>
      <c r="J155" s="1"/>
      <c r="K155" s="1"/>
      <c r="L155" s="1"/>
      <c r="M155" s="1"/>
      <c r="N155" s="1"/>
      <c r="O155" s="1"/>
      <c r="P155" s="1"/>
      <c r="Q155" s="1"/>
      <c r="R155" s="1"/>
      <c r="S155" s="1"/>
    </row>
    <row r="156" spans="1:19" x14ac:dyDescent="0.2">
      <c r="A156" s="1"/>
      <c r="B156" s="1"/>
      <c r="C156" s="1"/>
      <c r="D156" s="1"/>
      <c r="E156" s="1"/>
      <c r="F156" s="1"/>
      <c r="G156" s="1"/>
      <c r="H156" s="1"/>
      <c r="I156" s="1"/>
      <c r="J156" s="1"/>
      <c r="K156" s="1"/>
      <c r="L156" s="1"/>
      <c r="M156" s="1"/>
      <c r="N156" s="1"/>
      <c r="O156" s="1"/>
      <c r="P156" s="1"/>
      <c r="Q156" s="1"/>
      <c r="R156" s="1"/>
      <c r="S156" s="1"/>
    </row>
    <row r="157" spans="1:19" x14ac:dyDescent="0.2">
      <c r="A157" s="1"/>
      <c r="B157" s="1"/>
      <c r="C157" s="1"/>
      <c r="D157" s="1"/>
      <c r="E157" s="1"/>
      <c r="F157" s="1"/>
      <c r="G157" s="1"/>
      <c r="H157" s="1"/>
      <c r="I157" s="1"/>
      <c r="J157" s="1"/>
      <c r="K157" s="1"/>
      <c r="L157" s="1"/>
      <c r="M157" s="1"/>
      <c r="N157" s="1"/>
      <c r="O157" s="1"/>
      <c r="P157" s="1"/>
      <c r="Q157" s="1"/>
      <c r="R157" s="1"/>
      <c r="S157" s="1"/>
    </row>
    <row r="158" spans="1:19" x14ac:dyDescent="0.2">
      <c r="A158" s="1"/>
      <c r="B158" s="1"/>
      <c r="C158" s="1"/>
      <c r="D158" s="1"/>
      <c r="E158" s="1"/>
      <c r="F158" s="1"/>
      <c r="G158" s="1"/>
      <c r="H158" s="1"/>
      <c r="I158" s="1"/>
      <c r="J158" s="1"/>
      <c r="K158" s="1"/>
      <c r="L158" s="1"/>
      <c r="M158" s="1"/>
      <c r="N158" s="1"/>
      <c r="O158" s="1"/>
      <c r="P158" s="1"/>
      <c r="Q158" s="1"/>
      <c r="R158" s="1"/>
      <c r="S158" s="1"/>
    </row>
    <row r="159" spans="1:19" x14ac:dyDescent="0.2">
      <c r="A159" s="1"/>
      <c r="B159" s="1"/>
      <c r="C159" s="1"/>
      <c r="D159" s="1"/>
      <c r="E159" s="1"/>
      <c r="F159" s="1"/>
      <c r="G159" s="1"/>
      <c r="H159" s="1"/>
      <c r="I159" s="1"/>
      <c r="J159" s="1"/>
      <c r="K159" s="1"/>
      <c r="L159" s="1"/>
      <c r="M159" s="1"/>
      <c r="N159" s="1"/>
      <c r="O159" s="1"/>
      <c r="P159" s="1"/>
      <c r="Q159" s="1"/>
      <c r="R159" s="1"/>
      <c r="S159" s="1"/>
    </row>
    <row r="160" spans="1:19" x14ac:dyDescent="0.2">
      <c r="A160" s="1"/>
      <c r="B160" s="1"/>
      <c r="C160" s="1"/>
      <c r="D160" s="1"/>
      <c r="E160" s="1"/>
      <c r="F160" s="1"/>
      <c r="G160" s="1"/>
      <c r="H160" s="1"/>
      <c r="I160" s="1"/>
      <c r="J160" s="1"/>
      <c r="K160" s="1"/>
      <c r="L160" s="1"/>
      <c r="M160" s="1"/>
      <c r="N160" s="1"/>
      <c r="O160" s="1"/>
      <c r="P160" s="1"/>
      <c r="Q160" s="1"/>
      <c r="R160" s="1"/>
      <c r="S160" s="1"/>
    </row>
    <row r="161" spans="1:19" x14ac:dyDescent="0.2">
      <c r="A161" s="1"/>
      <c r="B161" s="1"/>
      <c r="C161" s="1"/>
      <c r="D161" s="1"/>
      <c r="E161" s="1"/>
      <c r="F161" s="1"/>
      <c r="G161" s="1"/>
      <c r="H161" s="1"/>
      <c r="I161" s="1"/>
      <c r="J161" s="1"/>
      <c r="K161" s="1"/>
      <c r="L161" s="1"/>
      <c r="M161" s="1"/>
      <c r="N161" s="1"/>
      <c r="O161" s="1"/>
      <c r="P161" s="1"/>
      <c r="Q161" s="1"/>
      <c r="R161" s="1"/>
      <c r="S161" s="1"/>
    </row>
    <row r="162" spans="1:19" x14ac:dyDescent="0.2">
      <c r="A162" s="1"/>
      <c r="B162" s="1"/>
      <c r="C162" s="1"/>
      <c r="D162" s="1"/>
      <c r="E162" s="1"/>
      <c r="F162" s="1"/>
      <c r="G162" s="1"/>
      <c r="H162" s="1"/>
      <c r="I162" s="1"/>
      <c r="J162" s="1"/>
      <c r="K162" s="1"/>
      <c r="L162" s="1"/>
      <c r="M162" s="1"/>
      <c r="N162" s="1"/>
      <c r="O162" s="1"/>
      <c r="P162" s="1"/>
      <c r="Q162" s="1"/>
      <c r="R162" s="1"/>
      <c r="S162" s="1"/>
    </row>
    <row r="163" spans="1:19" x14ac:dyDescent="0.2">
      <c r="A163" s="1"/>
      <c r="B163" s="1"/>
      <c r="C163" s="1"/>
      <c r="D163" s="1"/>
      <c r="E163" s="1"/>
      <c r="F163" s="1"/>
      <c r="G163" s="1"/>
      <c r="H163" s="1"/>
      <c r="I163" s="1"/>
      <c r="J163" s="1"/>
      <c r="K163" s="1"/>
      <c r="L163" s="1"/>
      <c r="M163" s="1"/>
      <c r="N163" s="1"/>
      <c r="O163" s="1"/>
      <c r="P163" s="1"/>
      <c r="Q163" s="1"/>
      <c r="R163" s="1"/>
      <c r="S163" s="1"/>
    </row>
    <row r="164" spans="1:19" x14ac:dyDescent="0.2">
      <c r="A164" s="1"/>
      <c r="B164" s="1"/>
      <c r="C164" s="1"/>
      <c r="D164" s="1"/>
      <c r="E164" s="1"/>
      <c r="F164" s="1"/>
      <c r="G164" s="1"/>
      <c r="H164" s="1"/>
      <c r="I164" s="1"/>
      <c r="J164" s="1"/>
      <c r="K164" s="1"/>
      <c r="L164" s="1"/>
      <c r="M164" s="1"/>
      <c r="N164" s="1"/>
      <c r="O164" s="1"/>
      <c r="P164" s="1"/>
      <c r="Q164" s="1"/>
      <c r="R164" s="1"/>
      <c r="S164" s="1"/>
    </row>
    <row r="165" spans="1:19" x14ac:dyDescent="0.2">
      <c r="A165" s="1"/>
      <c r="B165" s="1"/>
      <c r="C165" s="1"/>
      <c r="D165" s="1"/>
      <c r="E165" s="1"/>
      <c r="F165" s="1"/>
      <c r="G165" s="1"/>
      <c r="H165" s="1"/>
      <c r="I165" s="1"/>
      <c r="J165" s="1"/>
      <c r="K165" s="1"/>
      <c r="L165" s="1"/>
      <c r="M165" s="1"/>
    </row>
    <row r="166" spans="1:19" x14ac:dyDescent="0.2">
      <c r="A166" s="1"/>
      <c r="B166" s="1"/>
      <c r="C166" s="1"/>
      <c r="D166" s="1"/>
      <c r="E166" s="1"/>
      <c r="F166" s="1"/>
      <c r="G166" s="1"/>
      <c r="H166" s="1"/>
      <c r="I166" s="1"/>
      <c r="J166" s="1"/>
      <c r="K166" s="1"/>
      <c r="L166" s="1"/>
      <c r="M166" s="1"/>
    </row>
    <row r="167" spans="1:19" x14ac:dyDescent="0.2">
      <c r="A167" s="1"/>
      <c r="B167" s="1"/>
      <c r="C167" s="1"/>
      <c r="D167" s="1"/>
      <c r="E167" s="1"/>
      <c r="F167" s="1"/>
      <c r="G167" s="1"/>
      <c r="H167" s="1"/>
      <c r="I167" s="1"/>
      <c r="J167" s="1"/>
      <c r="K167" s="1"/>
      <c r="L167" s="1"/>
      <c r="M167" s="1"/>
    </row>
    <row r="168" spans="1:19" x14ac:dyDescent="0.2">
      <c r="A168" s="1"/>
      <c r="B168" s="1"/>
      <c r="C168" s="1"/>
      <c r="D168" s="1"/>
      <c r="E168" s="1"/>
      <c r="F168" s="1"/>
      <c r="G168" s="1"/>
      <c r="H168" s="1"/>
      <c r="I168" s="1"/>
      <c r="J168" s="1"/>
      <c r="K168" s="1"/>
      <c r="L168" s="1"/>
      <c r="M168" s="1"/>
    </row>
    <row r="169" spans="1:19" x14ac:dyDescent="0.2">
      <c r="A169" s="1"/>
      <c r="B169" s="1"/>
      <c r="C169" s="1"/>
      <c r="D169" s="1"/>
      <c r="E169" s="1"/>
      <c r="F169" s="1"/>
      <c r="G169" s="1"/>
      <c r="H169" s="1"/>
      <c r="I169" s="1"/>
      <c r="J169" s="1"/>
      <c r="K169" s="1"/>
      <c r="L169" s="1"/>
      <c r="M169" s="1"/>
    </row>
    <row r="170" spans="1:19" x14ac:dyDescent="0.2">
      <c r="A170" s="1"/>
      <c r="B170" s="1"/>
      <c r="C170" s="1"/>
      <c r="D170" s="1"/>
      <c r="E170" s="1"/>
      <c r="F170" s="1"/>
      <c r="G170" s="1"/>
      <c r="H170" s="1"/>
      <c r="I170" s="1"/>
      <c r="J170" s="1"/>
      <c r="K170" s="1"/>
      <c r="L170" s="1"/>
      <c r="M170" s="1"/>
    </row>
    <row r="171" spans="1:19" x14ac:dyDescent="0.2">
      <c r="A171" s="1"/>
      <c r="B171" s="1"/>
      <c r="C171" s="1"/>
      <c r="D171" s="1"/>
      <c r="E171" s="1"/>
      <c r="F171" s="1"/>
      <c r="G171" s="1"/>
      <c r="H171" s="1"/>
      <c r="I171" s="1"/>
      <c r="J171" s="1"/>
      <c r="K171" s="1"/>
      <c r="L171" s="1"/>
      <c r="M171" s="1"/>
    </row>
    <row r="172" spans="1:19" x14ac:dyDescent="0.2">
      <c r="A172" s="1"/>
      <c r="B172" s="1"/>
      <c r="C172" s="1"/>
      <c r="D172" s="1"/>
      <c r="E172" s="1"/>
      <c r="F172" s="1"/>
      <c r="G172" s="1"/>
      <c r="H172" s="1"/>
      <c r="I172" s="1"/>
      <c r="J172" s="1"/>
      <c r="K172" s="1"/>
      <c r="L172" s="1"/>
      <c r="M172" s="1"/>
    </row>
    <row r="173" spans="1:19" x14ac:dyDescent="0.2">
      <c r="A173" s="1"/>
      <c r="B173" s="1"/>
      <c r="C173" s="1"/>
      <c r="D173" s="1"/>
      <c r="E173" s="1"/>
      <c r="F173" s="1"/>
      <c r="G173" s="1"/>
      <c r="H173" s="1"/>
      <c r="I173" s="1"/>
      <c r="J173" s="1"/>
      <c r="K173" s="1"/>
      <c r="L173" s="1"/>
      <c r="M173" s="1"/>
    </row>
    <row r="174" spans="1:19" x14ac:dyDescent="0.2">
      <c r="A174" s="1"/>
      <c r="B174" s="1"/>
      <c r="C174" s="1"/>
      <c r="D174" s="1"/>
      <c r="E174" s="1"/>
      <c r="F174" s="1"/>
      <c r="G174" s="1"/>
      <c r="H174" s="1"/>
      <c r="I174" s="1"/>
      <c r="J174" s="1"/>
      <c r="K174" s="1"/>
      <c r="L174" s="1"/>
      <c r="M174" s="1"/>
    </row>
    <row r="175" spans="1:19" x14ac:dyDescent="0.2">
      <c r="A175" s="1"/>
      <c r="B175" s="1"/>
      <c r="C175" s="1"/>
      <c r="D175" s="1"/>
      <c r="E175" s="1"/>
      <c r="F175" s="1"/>
      <c r="G175" s="1"/>
      <c r="H175" s="1"/>
      <c r="I175" s="1"/>
      <c r="J175" s="1"/>
      <c r="K175" s="1"/>
      <c r="L175" s="1"/>
      <c r="M175" s="1"/>
    </row>
    <row r="176" spans="1:19" x14ac:dyDescent="0.2">
      <c r="A176" s="1"/>
      <c r="B176" s="1"/>
      <c r="C176" s="1"/>
      <c r="D176" s="1"/>
      <c r="E176" s="1"/>
      <c r="F176" s="1"/>
      <c r="G176" s="1"/>
      <c r="H176" s="1"/>
      <c r="I176" s="1"/>
      <c r="J176" s="1"/>
      <c r="K176" s="1"/>
      <c r="L176" s="1"/>
      <c r="M176" s="1"/>
    </row>
    <row r="177" spans="1:13" x14ac:dyDescent="0.2">
      <c r="A177" s="1"/>
      <c r="B177" s="1"/>
      <c r="C177" s="1"/>
      <c r="D177" s="1"/>
      <c r="E177" s="1"/>
      <c r="F177" s="1"/>
      <c r="G177" s="1"/>
      <c r="H177" s="1"/>
      <c r="I177" s="1"/>
      <c r="J177" s="1"/>
      <c r="K177" s="1"/>
      <c r="L177" s="1"/>
      <c r="M177" s="1"/>
    </row>
    <row r="178" spans="1:13" x14ac:dyDescent="0.2">
      <c r="A178" s="1"/>
      <c r="B178" s="1"/>
      <c r="C178" s="1"/>
      <c r="D178" s="1"/>
      <c r="E178" s="1"/>
      <c r="F178" s="1"/>
      <c r="G178" s="1"/>
      <c r="H178" s="1"/>
      <c r="I178" s="1"/>
      <c r="J178" s="1"/>
      <c r="K178" s="1"/>
      <c r="L178" s="1"/>
      <c r="M178" s="1"/>
    </row>
    <row r="179" spans="1:13" x14ac:dyDescent="0.2">
      <c r="A179" s="1"/>
      <c r="B179" s="1"/>
      <c r="C179" s="1"/>
      <c r="D179" s="1"/>
      <c r="E179" s="1"/>
      <c r="F179" s="1"/>
      <c r="G179" s="1"/>
      <c r="H179" s="1"/>
      <c r="I179" s="1"/>
      <c r="J179" s="1"/>
      <c r="K179" s="1"/>
      <c r="L179" s="1"/>
      <c r="M179" s="1"/>
    </row>
    <row r="180" spans="1:13" x14ac:dyDescent="0.2">
      <c r="A180" s="1"/>
      <c r="B180" s="1"/>
      <c r="C180" s="1"/>
      <c r="D180" s="1"/>
      <c r="E180" s="1"/>
      <c r="F180" s="1"/>
      <c r="G180" s="1"/>
      <c r="H180" s="1"/>
      <c r="I180" s="1"/>
      <c r="J180" s="1"/>
      <c r="K180" s="1"/>
      <c r="L180" s="1"/>
      <c r="M180" s="1"/>
    </row>
    <row r="181" spans="1:13" x14ac:dyDescent="0.2">
      <c r="A181" s="1"/>
      <c r="B181" s="1"/>
      <c r="C181" s="1"/>
      <c r="D181" s="1"/>
      <c r="E181" s="1"/>
      <c r="F181" s="1"/>
      <c r="G181" s="1"/>
      <c r="H181" s="1"/>
      <c r="I181" s="1"/>
      <c r="J181" s="1"/>
      <c r="K181" s="1"/>
      <c r="L181" s="1"/>
      <c r="M181" s="1"/>
    </row>
    <row r="182" spans="1:13" x14ac:dyDescent="0.2">
      <c r="A182" s="1"/>
      <c r="B182" s="1"/>
      <c r="C182" s="1"/>
      <c r="D182" s="1"/>
      <c r="E182" s="1"/>
      <c r="F182" s="1"/>
      <c r="G182" s="1"/>
      <c r="H182" s="1"/>
      <c r="I182" s="1"/>
      <c r="J182" s="1"/>
      <c r="K182" s="1"/>
      <c r="L182" s="1"/>
      <c r="M182" s="1"/>
    </row>
    <row r="183" spans="1:13" x14ac:dyDescent="0.2">
      <c r="A183" s="1"/>
      <c r="B183" s="1"/>
      <c r="C183" s="1"/>
      <c r="D183" s="1"/>
      <c r="E183" s="1"/>
      <c r="F183" s="1"/>
      <c r="G183" s="1"/>
      <c r="H183" s="1"/>
      <c r="I183" s="1"/>
      <c r="J183" s="1"/>
      <c r="K183" s="1"/>
      <c r="L183" s="1"/>
      <c r="M183" s="1"/>
    </row>
    <row r="184" spans="1:13" x14ac:dyDescent="0.2">
      <c r="A184" s="1"/>
      <c r="B184" s="1"/>
      <c r="C184" s="1"/>
      <c r="D184" s="1"/>
      <c r="E184" s="1"/>
      <c r="F184" s="1"/>
      <c r="G184" s="1"/>
      <c r="H184" s="1"/>
      <c r="I184" s="1"/>
      <c r="J184" s="1"/>
      <c r="K184" s="1"/>
      <c r="L184" s="1"/>
      <c r="M184" s="1"/>
    </row>
    <row r="185" spans="1:13" x14ac:dyDescent="0.2">
      <c r="A185" s="1"/>
      <c r="B185" s="1"/>
      <c r="C185" s="1"/>
      <c r="D185" s="1"/>
      <c r="E185" s="1"/>
      <c r="F185" s="1"/>
      <c r="G185" s="1"/>
      <c r="H185" s="1"/>
      <c r="I185" s="1"/>
      <c r="J185" s="1"/>
      <c r="K185" s="1"/>
      <c r="L185" s="1"/>
      <c r="M185" s="1"/>
    </row>
    <row r="186" spans="1:13" x14ac:dyDescent="0.2">
      <c r="A186" s="1"/>
      <c r="B186" s="1"/>
      <c r="C186" s="1"/>
      <c r="D186" s="1"/>
      <c r="E186" s="1"/>
      <c r="F186" s="1"/>
      <c r="G186" s="1"/>
      <c r="H186" s="1"/>
      <c r="I186" s="1"/>
      <c r="J186" s="1"/>
      <c r="K186" s="1"/>
      <c r="L186" s="1"/>
      <c r="M186" s="1"/>
    </row>
    <row r="187" spans="1:13" x14ac:dyDescent="0.2">
      <c r="A187" s="1"/>
      <c r="B187" s="1"/>
      <c r="C187" s="1"/>
      <c r="D187" s="1"/>
      <c r="E187" s="1"/>
      <c r="F187" s="1"/>
      <c r="G187" s="1"/>
      <c r="H187" s="1"/>
      <c r="I187" s="1"/>
      <c r="J187" s="1"/>
      <c r="K187" s="1"/>
      <c r="L187" s="1"/>
      <c r="M187" s="1"/>
    </row>
  </sheetData>
  <sheetProtection password="CAED" sheet="1" objects="1" scenarios="1" selectLockedCells="1"/>
  <mergeCells count="20">
    <mergeCell ref="D80:G80"/>
    <mergeCell ref="C48:D48"/>
    <mergeCell ref="E48:F48"/>
    <mergeCell ref="G48:H48"/>
    <mergeCell ref="C49:D49"/>
    <mergeCell ref="E49:F49"/>
    <mergeCell ref="G49:H49"/>
    <mergeCell ref="B33:C33"/>
    <mergeCell ref="C46:D46"/>
    <mergeCell ref="E46:F46"/>
    <mergeCell ref="G46:H46"/>
    <mergeCell ref="C47:D47"/>
    <mergeCell ref="E47:F47"/>
    <mergeCell ref="G47:H47"/>
    <mergeCell ref="B32:C32"/>
    <mergeCell ref="E10:F10"/>
    <mergeCell ref="D12:E12"/>
    <mergeCell ref="B19:B21"/>
    <mergeCell ref="B22:B24"/>
    <mergeCell ref="B25:B27"/>
  </mergeCells>
  <dataValidations count="1">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PastStatus3</formula1>
    </dataValidation>
  </dataValidations>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Nitrogen</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Beattie</dc:creator>
  <cp:lastModifiedBy>Geoff Saul</cp:lastModifiedBy>
  <dcterms:created xsi:type="dcterms:W3CDTF">2014-03-11T00:42:01Z</dcterms:created>
  <dcterms:modified xsi:type="dcterms:W3CDTF">2016-07-06T07:00:03Z</dcterms:modified>
</cp:coreProperties>
</file>